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5747C3-9BA9-4EA9-BB16-9661CD459493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授業日" sheetId="1" r:id="rId1"/>
    <sheet name="カレンダー" sheetId="3" r:id="rId2"/>
    <sheet name="入試必勝F 4月" sheetId="8" r:id="rId3"/>
    <sheet name="入試必勝F 3月" sheetId="5" r:id="rId4"/>
    <sheet name="Zoom" sheetId="7" r:id="rId5"/>
  </sheets>
  <definedNames>
    <definedName name="_xlnm._FilterDatabase" localSheetId="1" hidden="1">カレンダー!$B$1:$F$1</definedName>
    <definedName name="_xlnm.Print_Area" localSheetId="3">'入試必勝F 3月'!$B$1:$K$33</definedName>
    <definedName name="_xlnm.Print_Area" localSheetId="2">'入試必勝F 4月'!$B$1:$K$33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8" l="1"/>
  <c r="E29" i="8"/>
  <c r="C29" i="8"/>
  <c r="G28" i="8"/>
  <c r="E28" i="8"/>
  <c r="G27" i="8"/>
  <c r="E27" i="8"/>
  <c r="C27" i="8"/>
  <c r="J24" i="8"/>
  <c r="I24" i="8"/>
  <c r="H24" i="8"/>
  <c r="G24" i="8"/>
  <c r="F24" i="8"/>
  <c r="E24" i="8"/>
  <c r="D24" i="8"/>
  <c r="W7" i="8"/>
  <c r="G39" i="8" s="1"/>
  <c r="AB5" i="8"/>
  <c r="AB7" i="8" s="1"/>
  <c r="AA5" i="8"/>
  <c r="AA7" i="8" s="1"/>
  <c r="Z5" i="8"/>
  <c r="Z7" i="8" s="1"/>
  <c r="Y5" i="8"/>
  <c r="Y7" i="8" s="1"/>
  <c r="X5" i="8"/>
  <c r="X7" i="8" s="1"/>
  <c r="C5" i="8"/>
  <c r="A13" i="8" s="1"/>
  <c r="G2" i="8"/>
  <c r="E1" i="8"/>
  <c r="C27" i="5"/>
  <c r="E1" i="5"/>
  <c r="G2" i="5"/>
  <c r="N35" i="3"/>
  <c r="N36" i="3" s="1"/>
  <c r="N37" i="3" s="1"/>
  <c r="N38" i="3" s="1"/>
  <c r="N39" i="3" s="1"/>
  <c r="N40" i="3" s="1"/>
  <c r="M35" i="3"/>
  <c r="M36" i="3" s="1"/>
  <c r="M37" i="3" s="1"/>
  <c r="M38" i="3" s="1"/>
  <c r="M39" i="3" s="1"/>
  <c r="M40" i="3" s="1"/>
  <c r="L34" i="3"/>
  <c r="L35" i="3" s="1"/>
  <c r="L36" i="3" s="1"/>
  <c r="L37" i="3" s="1"/>
  <c r="L38" i="3" s="1"/>
  <c r="L39" i="3" s="1"/>
  <c r="L40" i="3" s="1"/>
  <c r="K34" i="3"/>
  <c r="K35" i="3" s="1"/>
  <c r="K36" i="3" s="1"/>
  <c r="K37" i="3" s="1"/>
  <c r="K38" i="3" s="1"/>
  <c r="K39" i="3" s="1"/>
  <c r="K40" i="3" s="1"/>
  <c r="J34" i="3"/>
  <c r="J35" i="3" s="1"/>
  <c r="J36" i="3" s="1"/>
  <c r="J37" i="3" s="1"/>
  <c r="J38" i="3" s="1"/>
  <c r="J39" i="3" s="1"/>
  <c r="J40" i="3" s="1"/>
  <c r="I34" i="3"/>
  <c r="I35" i="3" s="1"/>
  <c r="I36" i="3" s="1"/>
  <c r="I37" i="3" s="1"/>
  <c r="I38" i="3" s="1"/>
  <c r="I39" i="3" s="1"/>
  <c r="I40" i="3" s="1"/>
  <c r="N32" i="3"/>
  <c r="N33" i="3" s="1"/>
  <c r="M32" i="3"/>
  <c r="M33" i="3" s="1"/>
  <c r="L31" i="3"/>
  <c r="L32" i="3" s="1"/>
  <c r="K31" i="3"/>
  <c r="K32" i="3" s="1"/>
  <c r="J31" i="3"/>
  <c r="J32" i="3" s="1"/>
  <c r="I31" i="3"/>
  <c r="I32" i="3" s="1"/>
  <c r="L29" i="3"/>
  <c r="N28" i="3"/>
  <c r="N29" i="3" s="1"/>
  <c r="N30" i="3" s="1"/>
  <c r="M28" i="3"/>
  <c r="M29" i="3" s="1"/>
  <c r="M30" i="3" s="1"/>
  <c r="L28" i="3"/>
  <c r="K28" i="3"/>
  <c r="K29" i="3" s="1"/>
  <c r="J28" i="3"/>
  <c r="J29" i="3" s="1"/>
  <c r="I28" i="3"/>
  <c r="I29" i="3" s="1"/>
  <c r="N20" i="3"/>
  <c r="N21" i="3" s="1"/>
  <c r="N22" i="3" s="1"/>
  <c r="N23" i="3" s="1"/>
  <c r="N24" i="3" s="1"/>
  <c r="N25" i="3" s="1"/>
  <c r="N26" i="3" s="1"/>
  <c r="M20" i="3"/>
  <c r="M21" i="3" s="1"/>
  <c r="M22" i="3" s="1"/>
  <c r="M23" i="3" s="1"/>
  <c r="M24" i="3" s="1"/>
  <c r="M25" i="3" s="1"/>
  <c r="M26" i="3" s="1"/>
  <c r="L20" i="3"/>
  <c r="L21" i="3" s="1"/>
  <c r="L22" i="3" s="1"/>
  <c r="L23" i="3" s="1"/>
  <c r="L24" i="3" s="1"/>
  <c r="L25" i="3" s="1"/>
  <c r="L26" i="3" s="1"/>
  <c r="K20" i="3"/>
  <c r="K21" i="3" s="1"/>
  <c r="K22" i="3" s="1"/>
  <c r="K23" i="3" s="1"/>
  <c r="K24" i="3" s="1"/>
  <c r="K25" i="3" s="1"/>
  <c r="K26" i="3" s="1"/>
  <c r="J20" i="3"/>
  <c r="J21" i="3" s="1"/>
  <c r="J22" i="3" s="1"/>
  <c r="J23" i="3" s="1"/>
  <c r="J24" i="3" s="1"/>
  <c r="J25" i="3" s="1"/>
  <c r="J26" i="3" s="1"/>
  <c r="I20" i="3"/>
  <c r="I21" i="3" s="1"/>
  <c r="I22" i="3" s="1"/>
  <c r="I23" i="3" s="1"/>
  <c r="I24" i="3" s="1"/>
  <c r="I25" i="3" s="1"/>
  <c r="I26" i="3" s="1"/>
  <c r="N9" i="3"/>
  <c r="N10" i="3" s="1"/>
  <c r="N11" i="3" s="1"/>
  <c r="N12" i="3" s="1"/>
  <c r="N13" i="3" s="1"/>
  <c r="N14" i="3" s="1"/>
  <c r="N15" i="3" s="1"/>
  <c r="N16" i="3" s="1"/>
  <c r="N17" i="3" s="1"/>
  <c r="N18" i="3" s="1"/>
  <c r="M9" i="3"/>
  <c r="M10" i="3" s="1"/>
  <c r="M11" i="3" s="1"/>
  <c r="M12" i="3" s="1"/>
  <c r="M13" i="3" s="1"/>
  <c r="M14" i="3" s="1"/>
  <c r="M15" i="3" s="1"/>
  <c r="M16" i="3" s="1"/>
  <c r="M17" i="3" s="1"/>
  <c r="M18" i="3" s="1"/>
  <c r="L9" i="3"/>
  <c r="L10" i="3" s="1"/>
  <c r="L11" i="3" s="1"/>
  <c r="L12" i="3" s="1"/>
  <c r="L13" i="3" s="1"/>
  <c r="L14" i="3" s="1"/>
  <c r="L15" i="3" s="1"/>
  <c r="L16" i="3" s="1"/>
  <c r="L17" i="3" s="1"/>
  <c r="L18" i="3" s="1"/>
  <c r="K9" i="3"/>
  <c r="K10" i="3" s="1"/>
  <c r="K11" i="3" s="1"/>
  <c r="K12" i="3" s="1"/>
  <c r="K13" i="3" s="1"/>
  <c r="K14" i="3" s="1"/>
  <c r="K15" i="3" s="1"/>
  <c r="K16" i="3" s="1"/>
  <c r="K17" i="3" s="1"/>
  <c r="K18" i="3" s="1"/>
  <c r="J9" i="3"/>
  <c r="J10" i="3" s="1"/>
  <c r="J11" i="3" s="1"/>
  <c r="J12" i="3" s="1"/>
  <c r="J13" i="3" s="1"/>
  <c r="J14" i="3" s="1"/>
  <c r="J15" i="3" s="1"/>
  <c r="J16" i="3" s="1"/>
  <c r="J17" i="3" s="1"/>
  <c r="J18" i="3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N6" i="3"/>
  <c r="N7" i="3" s="1"/>
  <c r="M6" i="3"/>
  <c r="M7" i="3" s="1"/>
  <c r="L6" i="3"/>
  <c r="L7" i="3" s="1"/>
  <c r="K6" i="3"/>
  <c r="K7" i="3" s="1"/>
  <c r="J6" i="3"/>
  <c r="J7" i="3" s="1"/>
  <c r="I6" i="3"/>
  <c r="I7" i="3" s="1"/>
  <c r="N3" i="3"/>
  <c r="N4" i="3" s="1"/>
  <c r="M3" i="3"/>
  <c r="M4" i="3" s="1"/>
  <c r="L3" i="3"/>
  <c r="L4" i="3" s="1"/>
  <c r="K3" i="3"/>
  <c r="K4" i="3" s="1"/>
  <c r="J3" i="3"/>
  <c r="J4" i="3" s="1"/>
  <c r="I3" i="3"/>
  <c r="I4" i="3" s="1"/>
  <c r="D335" i="3"/>
  <c r="D342" i="3" s="1"/>
  <c r="D349" i="3" s="1"/>
  <c r="D356" i="3" s="1"/>
  <c r="D363" i="3" s="1"/>
  <c r="D329" i="3"/>
  <c r="D336" i="3" s="1"/>
  <c r="D343" i="3" s="1"/>
  <c r="D350" i="3" s="1"/>
  <c r="D357" i="3" s="1"/>
  <c r="D364" i="3" s="1"/>
  <c r="D328" i="3"/>
  <c r="D327" i="3"/>
  <c r="D334" i="3" s="1"/>
  <c r="D341" i="3" s="1"/>
  <c r="D348" i="3" s="1"/>
  <c r="D355" i="3" s="1"/>
  <c r="D362" i="3" s="1"/>
  <c r="D326" i="3"/>
  <c r="D333" i="3" s="1"/>
  <c r="D340" i="3" s="1"/>
  <c r="D347" i="3" s="1"/>
  <c r="D354" i="3" s="1"/>
  <c r="D361" i="3" s="1"/>
  <c r="D325" i="3"/>
  <c r="D332" i="3" s="1"/>
  <c r="D339" i="3" s="1"/>
  <c r="D346" i="3" s="1"/>
  <c r="D353" i="3" s="1"/>
  <c r="D360" i="3" s="1"/>
  <c r="D324" i="3"/>
  <c r="D331" i="3" s="1"/>
  <c r="D338" i="3" s="1"/>
  <c r="D345" i="3" s="1"/>
  <c r="D352" i="3" s="1"/>
  <c r="D359" i="3" s="1"/>
  <c r="D323" i="3"/>
  <c r="D330" i="3" s="1"/>
  <c r="D337" i="3" s="1"/>
  <c r="D344" i="3" s="1"/>
  <c r="D351" i="3" s="1"/>
  <c r="D358" i="3" s="1"/>
  <c r="D365" i="3" s="1"/>
  <c r="D295" i="3"/>
  <c r="D294" i="3"/>
  <c r="D293" i="3"/>
  <c r="D292" i="3"/>
  <c r="D291" i="3"/>
  <c r="D290" i="3"/>
  <c r="D297" i="3" s="1"/>
  <c r="D289" i="3"/>
  <c r="D296" i="3" s="1"/>
  <c r="D260" i="3"/>
  <c r="D267" i="3" s="1"/>
  <c r="D259" i="3"/>
  <c r="D266" i="3" s="1"/>
  <c r="D258" i="3"/>
  <c r="D265" i="3" s="1"/>
  <c r="D257" i="3"/>
  <c r="D264" i="3" s="1"/>
  <c r="D256" i="3"/>
  <c r="D263" i="3" s="1"/>
  <c r="D255" i="3"/>
  <c r="D262" i="3" s="1"/>
  <c r="D269" i="3" s="1"/>
  <c r="D254" i="3"/>
  <c r="D261" i="3" s="1"/>
  <c r="D268" i="3" s="1"/>
  <c r="D206" i="3"/>
  <c r="D213" i="3" s="1"/>
  <c r="D220" i="3" s="1"/>
  <c r="D227" i="3" s="1"/>
  <c r="D234" i="3" s="1"/>
  <c r="D241" i="3" s="1"/>
  <c r="D201" i="3"/>
  <c r="D208" i="3" s="1"/>
  <c r="D215" i="3" s="1"/>
  <c r="D222" i="3" s="1"/>
  <c r="D229" i="3" s="1"/>
  <c r="D236" i="3" s="1"/>
  <c r="D200" i="3"/>
  <c r="D207" i="3" s="1"/>
  <c r="D214" i="3" s="1"/>
  <c r="D221" i="3" s="1"/>
  <c r="D228" i="3" s="1"/>
  <c r="D235" i="3" s="1"/>
  <c r="D199" i="3"/>
  <c r="D198" i="3"/>
  <c r="D205" i="3" s="1"/>
  <c r="D212" i="3" s="1"/>
  <c r="D219" i="3" s="1"/>
  <c r="D226" i="3" s="1"/>
  <c r="D233" i="3" s="1"/>
  <c r="D240" i="3" s="1"/>
  <c r="D197" i="3"/>
  <c r="D204" i="3" s="1"/>
  <c r="D211" i="3" s="1"/>
  <c r="D218" i="3" s="1"/>
  <c r="D225" i="3" s="1"/>
  <c r="D232" i="3" s="1"/>
  <c r="D239" i="3" s="1"/>
  <c r="D196" i="3"/>
  <c r="D203" i="3" s="1"/>
  <c r="D210" i="3" s="1"/>
  <c r="D217" i="3" s="1"/>
  <c r="D224" i="3" s="1"/>
  <c r="D231" i="3" s="1"/>
  <c r="D238" i="3" s="1"/>
  <c r="D195" i="3"/>
  <c r="D202" i="3" s="1"/>
  <c r="D209" i="3" s="1"/>
  <c r="D216" i="3" s="1"/>
  <c r="D223" i="3" s="1"/>
  <c r="D230" i="3" s="1"/>
  <c r="D237" i="3" s="1"/>
  <c r="D83" i="3"/>
  <c r="D90" i="3" s="1"/>
  <c r="D97" i="3" s="1"/>
  <c r="D104" i="3" s="1"/>
  <c r="D111" i="3" s="1"/>
  <c r="D118" i="3" s="1"/>
  <c r="D125" i="3" s="1"/>
  <c r="D132" i="3" s="1"/>
  <c r="D139" i="3" s="1"/>
  <c r="D82" i="3"/>
  <c r="D89" i="3" s="1"/>
  <c r="D96" i="3" s="1"/>
  <c r="D103" i="3" s="1"/>
  <c r="D110" i="3" s="1"/>
  <c r="D117" i="3" s="1"/>
  <c r="D124" i="3" s="1"/>
  <c r="D131" i="3" s="1"/>
  <c r="D138" i="3" s="1"/>
  <c r="D81" i="3"/>
  <c r="D88" i="3" s="1"/>
  <c r="D95" i="3" s="1"/>
  <c r="D102" i="3" s="1"/>
  <c r="D109" i="3" s="1"/>
  <c r="D116" i="3" s="1"/>
  <c r="D123" i="3" s="1"/>
  <c r="D130" i="3" s="1"/>
  <c r="D137" i="3" s="1"/>
  <c r="D144" i="3" s="1"/>
  <c r="D80" i="3"/>
  <c r="D87" i="3" s="1"/>
  <c r="D94" i="3" s="1"/>
  <c r="D101" i="3" s="1"/>
  <c r="D108" i="3" s="1"/>
  <c r="D115" i="3" s="1"/>
  <c r="D122" i="3" s="1"/>
  <c r="D129" i="3" s="1"/>
  <c r="D136" i="3" s="1"/>
  <c r="D143" i="3" s="1"/>
  <c r="D79" i="3"/>
  <c r="D86" i="3" s="1"/>
  <c r="D93" i="3" s="1"/>
  <c r="D100" i="3" s="1"/>
  <c r="D107" i="3" s="1"/>
  <c r="D114" i="3" s="1"/>
  <c r="D121" i="3" s="1"/>
  <c r="D128" i="3" s="1"/>
  <c r="D135" i="3" s="1"/>
  <c r="D142" i="3" s="1"/>
  <c r="D78" i="3"/>
  <c r="D85" i="3" s="1"/>
  <c r="D92" i="3" s="1"/>
  <c r="D99" i="3" s="1"/>
  <c r="D106" i="3" s="1"/>
  <c r="D113" i="3" s="1"/>
  <c r="D120" i="3" s="1"/>
  <c r="D127" i="3" s="1"/>
  <c r="D134" i="3" s="1"/>
  <c r="D141" i="3" s="1"/>
  <c r="D77" i="3"/>
  <c r="D84" i="3" s="1"/>
  <c r="D91" i="3" s="1"/>
  <c r="D98" i="3" s="1"/>
  <c r="D105" i="3" s="1"/>
  <c r="D112" i="3" s="1"/>
  <c r="D119" i="3" s="1"/>
  <c r="D126" i="3" s="1"/>
  <c r="D133" i="3" s="1"/>
  <c r="D140" i="3" s="1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W9" i="8" l="1"/>
  <c r="X8" i="8"/>
  <c r="D39" i="8"/>
  <c r="H39" i="8"/>
  <c r="J13" i="8"/>
  <c r="F13" i="8"/>
  <c r="G13" i="8"/>
  <c r="I13" i="8"/>
  <c r="E13" i="8"/>
  <c r="H13" i="8"/>
  <c r="D13" i="8"/>
  <c r="J42" i="8"/>
  <c r="F42" i="8"/>
  <c r="X10" i="8"/>
  <c r="I42" i="8"/>
  <c r="E42" i="8"/>
  <c r="H42" i="8"/>
  <c r="D42" i="8"/>
  <c r="X9" i="8"/>
  <c r="G42" i="8"/>
  <c r="J54" i="8"/>
  <c r="F54" i="8"/>
  <c r="AB10" i="8"/>
  <c r="I54" i="8"/>
  <c r="E54" i="8"/>
  <c r="H54" i="8"/>
  <c r="D54" i="8"/>
  <c r="AB9" i="8"/>
  <c r="G54" i="8"/>
  <c r="I45" i="8"/>
  <c r="E45" i="8"/>
  <c r="J45" i="8"/>
  <c r="H45" i="8"/>
  <c r="D45" i="8"/>
  <c r="Y9" i="8"/>
  <c r="G45" i="8"/>
  <c r="Y11" i="8"/>
  <c r="Y8" i="8"/>
  <c r="F45" i="8"/>
  <c r="AB8" i="8"/>
  <c r="H48" i="8"/>
  <c r="D48" i="8"/>
  <c r="Z9" i="8"/>
  <c r="I48" i="8"/>
  <c r="G48" i="8"/>
  <c r="Z11" i="8"/>
  <c r="Z8" i="8"/>
  <c r="E48" i="8"/>
  <c r="J48" i="8"/>
  <c r="F48" i="8"/>
  <c r="Z10" i="8"/>
  <c r="A19" i="8"/>
  <c r="A22" i="8"/>
  <c r="A16" i="8"/>
  <c r="A10" i="8"/>
  <c r="A7" i="8"/>
  <c r="G51" i="8"/>
  <c r="AA11" i="8"/>
  <c r="AA8" i="8"/>
  <c r="J51" i="8"/>
  <c r="F51" i="8"/>
  <c r="AA10" i="8"/>
  <c r="D51" i="8"/>
  <c r="I51" i="8"/>
  <c r="E51" i="8"/>
  <c r="H51" i="8"/>
  <c r="AA9" i="8"/>
  <c r="X11" i="8"/>
  <c r="Y10" i="8"/>
  <c r="AB11" i="8"/>
  <c r="E39" i="8"/>
  <c r="I39" i="8"/>
  <c r="W10" i="8"/>
  <c r="F39" i="8"/>
  <c r="J39" i="8"/>
  <c r="W8" i="8"/>
  <c r="W11" i="8"/>
  <c r="C5" i="5"/>
  <c r="H7" i="8" l="1"/>
  <c r="D7" i="8"/>
  <c r="G7" i="8"/>
  <c r="J7" i="8"/>
  <c r="F7" i="8"/>
  <c r="E7" i="8"/>
  <c r="I7" i="8"/>
  <c r="J19" i="8"/>
  <c r="F19" i="8"/>
  <c r="I19" i="8"/>
  <c r="E19" i="8"/>
  <c r="H19" i="8"/>
  <c r="D19" i="8"/>
  <c r="G19" i="8"/>
  <c r="I46" i="8"/>
  <c r="I47" i="8" s="1"/>
  <c r="I15" i="8" s="1"/>
  <c r="I14" i="8"/>
  <c r="D14" i="8"/>
  <c r="D46" i="8"/>
  <c r="D47" i="8" s="1"/>
  <c r="D15" i="8" s="1"/>
  <c r="G14" i="8"/>
  <c r="G46" i="8"/>
  <c r="G47" i="8" s="1"/>
  <c r="H16" i="8"/>
  <c r="D16" i="8"/>
  <c r="G16" i="8"/>
  <c r="I16" i="8"/>
  <c r="J16" i="8"/>
  <c r="F16" i="8"/>
  <c r="E16" i="8"/>
  <c r="H46" i="8"/>
  <c r="H47" i="8" s="1"/>
  <c r="H14" i="8"/>
  <c r="F46" i="8"/>
  <c r="F47" i="8" s="1"/>
  <c r="F15" i="8" s="1"/>
  <c r="F14" i="8"/>
  <c r="H10" i="8"/>
  <c r="D10" i="8"/>
  <c r="G10" i="8"/>
  <c r="J10" i="8"/>
  <c r="F10" i="8"/>
  <c r="I10" i="8"/>
  <c r="E10" i="8"/>
  <c r="H22" i="8"/>
  <c r="H23" i="8" s="1"/>
  <c r="D22" i="8"/>
  <c r="D23" i="8" s="1"/>
  <c r="G22" i="8"/>
  <c r="G23" i="8" s="1"/>
  <c r="J22" i="8"/>
  <c r="J23" i="8" s="1"/>
  <c r="F22" i="8"/>
  <c r="F23" i="8" s="1"/>
  <c r="I22" i="8"/>
  <c r="I23" i="8" s="1"/>
  <c r="E22" i="8"/>
  <c r="E23" i="8" s="1"/>
  <c r="E46" i="8"/>
  <c r="E47" i="8" s="1"/>
  <c r="E15" i="8" s="1"/>
  <c r="E14" i="8"/>
  <c r="J46" i="8"/>
  <c r="J47" i="8" s="1"/>
  <c r="J15" i="8" s="1"/>
  <c r="J14" i="8"/>
  <c r="R3" i="3"/>
  <c r="R4" i="3" s="1"/>
  <c r="R5" i="3" s="1"/>
  <c r="R6" i="3" s="1"/>
  <c r="R7" i="3" s="1"/>
  <c r="R8" i="3" s="1"/>
  <c r="Q19" i="3"/>
  <c r="G28" i="5"/>
  <c r="G29" i="5"/>
  <c r="G27" i="5"/>
  <c r="J24" i="5"/>
  <c r="I24" i="5"/>
  <c r="H24" i="5"/>
  <c r="G24" i="5"/>
  <c r="F24" i="5"/>
  <c r="E24" i="5"/>
  <c r="D24" i="5"/>
  <c r="F43" i="8" l="1"/>
  <c r="F44" i="8" s="1"/>
  <c r="F12" i="8" s="1"/>
  <c r="F11" i="8"/>
  <c r="J20" i="8"/>
  <c r="J52" i="8"/>
  <c r="J53" i="8" s="1"/>
  <c r="J21" i="8" s="1"/>
  <c r="J43" i="8"/>
  <c r="J44" i="8" s="1"/>
  <c r="J12" i="8" s="1"/>
  <c r="J11" i="8"/>
  <c r="E49" i="8"/>
  <c r="E50" i="8" s="1"/>
  <c r="E18" i="8" s="1"/>
  <c r="E17" i="8"/>
  <c r="G49" i="8"/>
  <c r="G50" i="8" s="1"/>
  <c r="G18" i="8" s="1"/>
  <c r="G17" i="8"/>
  <c r="E20" i="8"/>
  <c r="E52" i="8"/>
  <c r="E53" i="8" s="1"/>
  <c r="E21" i="8" s="1"/>
  <c r="I40" i="8"/>
  <c r="I41" i="8" s="1"/>
  <c r="I9" i="8" s="1"/>
  <c r="I8" i="8"/>
  <c r="G8" i="8"/>
  <c r="G40" i="8"/>
  <c r="G41" i="8" s="1"/>
  <c r="H43" i="8"/>
  <c r="H44" i="8" s="1"/>
  <c r="H11" i="8"/>
  <c r="I49" i="8"/>
  <c r="I50" i="8" s="1"/>
  <c r="I18" i="8" s="1"/>
  <c r="I17" i="8"/>
  <c r="J8" i="8"/>
  <c r="J40" i="8"/>
  <c r="J41" i="8" s="1"/>
  <c r="J9" i="8" s="1"/>
  <c r="E43" i="8"/>
  <c r="E44" i="8" s="1"/>
  <c r="E12" i="8" s="1"/>
  <c r="E11" i="8"/>
  <c r="G43" i="8"/>
  <c r="G44" i="8" s="1"/>
  <c r="G11" i="8"/>
  <c r="F17" i="8"/>
  <c r="F49" i="8"/>
  <c r="F50" i="8" s="1"/>
  <c r="F18" i="8" s="1"/>
  <c r="D49" i="8"/>
  <c r="D50" i="8" s="1"/>
  <c r="D18" i="8" s="1"/>
  <c r="D17" i="8"/>
  <c r="G20" i="8"/>
  <c r="G52" i="8"/>
  <c r="G53" i="8" s="1"/>
  <c r="G21" i="8" s="1"/>
  <c r="I52" i="8"/>
  <c r="I53" i="8" s="1"/>
  <c r="I21" i="8" s="1"/>
  <c r="I20" i="8"/>
  <c r="E40" i="8"/>
  <c r="E41" i="8" s="1"/>
  <c r="E9" i="8" s="1"/>
  <c r="E8" i="8"/>
  <c r="D40" i="8"/>
  <c r="D41" i="8" s="1"/>
  <c r="D9" i="8" s="1"/>
  <c r="D8" i="8"/>
  <c r="H52" i="8"/>
  <c r="H53" i="8" s="1"/>
  <c r="H21" i="8" s="1"/>
  <c r="H20" i="8"/>
  <c r="I43" i="8"/>
  <c r="I44" i="8" s="1"/>
  <c r="I12" i="8" s="1"/>
  <c r="I11" i="8"/>
  <c r="D43" i="8"/>
  <c r="D44" i="8" s="1"/>
  <c r="D12" i="8" s="1"/>
  <c r="D11" i="8"/>
  <c r="J49" i="8"/>
  <c r="J50" i="8" s="1"/>
  <c r="J18" i="8" s="1"/>
  <c r="J17" i="8"/>
  <c r="H49" i="8"/>
  <c r="H50" i="8" s="1"/>
  <c r="H17" i="8"/>
  <c r="D52" i="8"/>
  <c r="D53" i="8" s="1"/>
  <c r="D21" i="8" s="1"/>
  <c r="D20" i="8"/>
  <c r="F20" i="8"/>
  <c r="F52" i="8"/>
  <c r="F53" i="8" s="1"/>
  <c r="F21" i="8" s="1"/>
  <c r="F8" i="8"/>
  <c r="F40" i="8"/>
  <c r="F41" i="8" s="1"/>
  <c r="F9" i="8" s="1"/>
  <c r="H40" i="8"/>
  <c r="H41" i="8" s="1"/>
  <c r="H9" i="8" s="1"/>
  <c r="H8" i="8"/>
  <c r="R9" i="3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O19" i="3"/>
  <c r="C29" i="5" l="1"/>
  <c r="E28" i="5" l="1"/>
  <c r="E27" i="5"/>
  <c r="E29" i="5"/>
  <c r="W7" i="5"/>
  <c r="AB5" i="5"/>
  <c r="AB7" i="5" s="1"/>
  <c r="AB11" i="5" s="1"/>
  <c r="AA5" i="5"/>
  <c r="AA7" i="5" s="1"/>
  <c r="AA11" i="5" s="1"/>
  <c r="Z5" i="5"/>
  <c r="Z7" i="5" s="1"/>
  <c r="Z11" i="5" s="1"/>
  <c r="Y5" i="5"/>
  <c r="Y7" i="5" s="1"/>
  <c r="Y11" i="5" s="1"/>
  <c r="X5" i="5"/>
  <c r="X7" i="5" s="1"/>
  <c r="X11" i="5" s="1"/>
  <c r="A22" i="5"/>
  <c r="J22" i="5" l="1"/>
  <c r="I22" i="5"/>
  <c r="H22" i="5"/>
  <c r="G22" i="5"/>
  <c r="F22" i="5"/>
  <c r="E22" i="5"/>
  <c r="D22" i="5"/>
  <c r="I39" i="5"/>
  <c r="W11" i="5"/>
  <c r="W10" i="5"/>
  <c r="D51" i="5"/>
  <c r="E51" i="5"/>
  <c r="F51" i="5"/>
  <c r="G51" i="5"/>
  <c r="E45" i="5"/>
  <c r="D45" i="5"/>
  <c r="F45" i="5"/>
  <c r="G45" i="5"/>
  <c r="G42" i="5"/>
  <c r="E42" i="5"/>
  <c r="F42" i="5"/>
  <c r="D42" i="5"/>
  <c r="G48" i="5"/>
  <c r="D48" i="5"/>
  <c r="E48" i="5"/>
  <c r="F48" i="5"/>
  <c r="G54" i="5"/>
  <c r="D54" i="5"/>
  <c r="E54" i="5"/>
  <c r="F54" i="5"/>
  <c r="G39" i="5"/>
  <c r="H39" i="5"/>
  <c r="D39" i="5"/>
  <c r="F39" i="5"/>
  <c r="E39" i="5"/>
  <c r="A19" i="5"/>
  <c r="A16" i="5"/>
  <c r="A7" i="5"/>
  <c r="A13" i="5"/>
  <c r="A10" i="5"/>
  <c r="J54" i="5"/>
  <c r="I54" i="5"/>
  <c r="H54" i="5"/>
  <c r="H48" i="5"/>
  <c r="J45" i="5"/>
  <c r="I45" i="5"/>
  <c r="H45" i="5"/>
  <c r="J51" i="5"/>
  <c r="I51" i="5"/>
  <c r="H51" i="5"/>
  <c r="J39" i="5"/>
  <c r="J42" i="5"/>
  <c r="I42" i="5"/>
  <c r="J48" i="5"/>
  <c r="I48" i="5"/>
  <c r="H42" i="5"/>
  <c r="P3" i="3" l="1"/>
  <c r="P4" i="3" l="1"/>
  <c r="I7" i="5"/>
  <c r="P5" i="3" l="1"/>
  <c r="I8" i="5"/>
  <c r="I40" i="5"/>
  <c r="J7" i="5"/>
  <c r="J8" i="5" s="1"/>
  <c r="D7" i="5"/>
  <c r="D8" i="5" s="1"/>
  <c r="F7" i="5"/>
  <c r="F40" i="5" s="1"/>
  <c r="F41" i="5" s="1"/>
  <c r="F9" i="5" s="1"/>
  <c r="J23" i="5"/>
  <c r="G7" i="5"/>
  <c r="G8" i="5" s="1"/>
  <c r="H7" i="5"/>
  <c r="H8" i="5" s="1"/>
  <c r="E7" i="5"/>
  <c r="E40" i="5" s="1"/>
  <c r="E41" i="5" s="1"/>
  <c r="E9" i="5" s="1"/>
  <c r="I13" i="5"/>
  <c r="I14" i="5" s="1"/>
  <c r="I10" i="5"/>
  <c r="I11" i="5" s="1"/>
  <c r="F19" i="5"/>
  <c r="F20" i="5" s="1"/>
  <c r="H23" i="5"/>
  <c r="D10" i="5"/>
  <c r="D11" i="5" s="1"/>
  <c r="D16" i="5"/>
  <c r="D17" i="5" s="1"/>
  <c r="G19" i="5"/>
  <c r="G20" i="5" s="1"/>
  <c r="I16" i="5"/>
  <c r="I17" i="5" s="1"/>
  <c r="J19" i="5"/>
  <c r="J20" i="5" s="1"/>
  <c r="J13" i="5"/>
  <c r="J14" i="5" s="1"/>
  <c r="E10" i="5"/>
  <c r="E11" i="5" s="1"/>
  <c r="D13" i="5"/>
  <c r="D14" i="5" s="1"/>
  <c r="I23" i="5"/>
  <c r="J10" i="5"/>
  <c r="J11" i="5" s="1"/>
  <c r="H19" i="5"/>
  <c r="H20" i="5" s="1"/>
  <c r="G10" i="5"/>
  <c r="G11" i="5" s="1"/>
  <c r="F23" i="5"/>
  <c r="D19" i="5"/>
  <c r="D20" i="5" s="1"/>
  <c r="F10" i="5"/>
  <c r="F11" i="5" s="1"/>
  <c r="E16" i="5"/>
  <c r="E17" i="5" s="1"/>
  <c r="F13" i="5"/>
  <c r="F14" i="5" s="1"/>
  <c r="H16" i="5"/>
  <c r="H17" i="5" s="1"/>
  <c r="H10" i="5"/>
  <c r="H11" i="5" s="1"/>
  <c r="E23" i="5"/>
  <c r="H13" i="5"/>
  <c r="H14" i="5" s="1"/>
  <c r="G23" i="5"/>
  <c r="G13" i="5"/>
  <c r="G14" i="5" s="1"/>
  <c r="J16" i="5"/>
  <c r="J17" i="5" s="1"/>
  <c r="E13" i="5"/>
  <c r="E14" i="5" s="1"/>
  <c r="I19" i="5"/>
  <c r="I20" i="5" s="1"/>
  <c r="G16" i="5"/>
  <c r="G17" i="5" s="1"/>
  <c r="D23" i="5"/>
  <c r="E19" i="5"/>
  <c r="E20" i="5" s="1"/>
  <c r="F16" i="5"/>
  <c r="F17" i="5" s="1"/>
  <c r="Z10" i="5"/>
  <c r="AA9" i="5"/>
  <c r="W9" i="5"/>
  <c r="Y9" i="5"/>
  <c r="AB9" i="5"/>
  <c r="W8" i="5"/>
  <c r="X9" i="5"/>
  <c r="AB10" i="5"/>
  <c r="X8" i="5"/>
  <c r="Y10" i="5"/>
  <c r="Z8" i="5"/>
  <c r="X10" i="5"/>
  <c r="AA10" i="5"/>
  <c r="Y8" i="5"/>
  <c r="Z9" i="5"/>
  <c r="AA8" i="5"/>
  <c r="AB8" i="5"/>
  <c r="P6" i="3" l="1"/>
  <c r="H12" i="8"/>
  <c r="E8" i="5"/>
  <c r="G40" i="5"/>
  <c r="G41" i="5" s="1"/>
  <c r="G9" i="5" s="1"/>
  <c r="F8" i="5"/>
  <c r="D40" i="5"/>
  <c r="D41" i="5" s="1"/>
  <c r="D9" i="5" s="1"/>
  <c r="G46" i="5"/>
  <c r="G47" i="5" s="1"/>
  <c r="G15" i="5" s="1"/>
  <c r="F49" i="5"/>
  <c r="F50" i="5" s="1"/>
  <c r="F18" i="5" s="1"/>
  <c r="G43" i="5"/>
  <c r="G44" i="5" s="1"/>
  <c r="G12" i="5" s="1"/>
  <c r="G52" i="5"/>
  <c r="G53" i="5" s="1"/>
  <c r="G21" i="5" s="1"/>
  <c r="D49" i="5"/>
  <c r="D50" i="5" s="1"/>
  <c r="D18" i="5" s="1"/>
  <c r="D43" i="5"/>
  <c r="D44" i="5" s="1"/>
  <c r="D12" i="5" s="1"/>
  <c r="G49" i="5"/>
  <c r="G50" i="5" s="1"/>
  <c r="G18" i="5" s="1"/>
  <c r="E46" i="5"/>
  <c r="E47" i="5" s="1"/>
  <c r="E15" i="5" s="1"/>
  <c r="F46" i="5"/>
  <c r="F47" i="5" s="1"/>
  <c r="F15" i="5" s="1"/>
  <c r="E49" i="5"/>
  <c r="E50" i="5" s="1"/>
  <c r="E18" i="5" s="1"/>
  <c r="D46" i="5"/>
  <c r="D47" i="5" s="1"/>
  <c r="D15" i="5" s="1"/>
  <c r="F43" i="5"/>
  <c r="F44" i="5" s="1"/>
  <c r="F12" i="5" s="1"/>
  <c r="E43" i="5"/>
  <c r="E44" i="5" s="1"/>
  <c r="E12" i="5" s="1"/>
  <c r="F52" i="5"/>
  <c r="F53" i="5" s="1"/>
  <c r="F21" i="5" s="1"/>
  <c r="D52" i="5"/>
  <c r="D53" i="5" s="1"/>
  <c r="D21" i="5" s="1"/>
  <c r="E52" i="5"/>
  <c r="E53" i="5" s="1"/>
  <c r="E21" i="5" s="1"/>
  <c r="P7" i="3" l="1"/>
  <c r="H15" i="8"/>
  <c r="H49" i="5"/>
  <c r="H50" i="5" s="1"/>
  <c r="H18" i="5" s="1"/>
  <c r="I43" i="5"/>
  <c r="I44" i="5" s="1"/>
  <c r="I12" i="5" s="1"/>
  <c r="H40" i="5"/>
  <c r="H41" i="5" s="1"/>
  <c r="H9" i="5" s="1"/>
  <c r="H52" i="5"/>
  <c r="H53" i="5" s="1"/>
  <c r="H21" i="5" s="1"/>
  <c r="J46" i="5"/>
  <c r="J47" i="5" s="1"/>
  <c r="J15" i="5" s="1"/>
  <c r="H43" i="5"/>
  <c r="H44" i="5" s="1"/>
  <c r="H12" i="5" s="1"/>
  <c r="I52" i="5"/>
  <c r="I53" i="5" s="1"/>
  <c r="I21" i="5" s="1"/>
  <c r="H46" i="5"/>
  <c r="H47" i="5" s="1"/>
  <c r="H15" i="5" s="1"/>
  <c r="I46" i="5"/>
  <c r="I47" i="5" s="1"/>
  <c r="I15" i="5" s="1"/>
  <c r="J52" i="5"/>
  <c r="J53" i="5" s="1"/>
  <c r="J21" i="5" s="1"/>
  <c r="J40" i="5"/>
  <c r="J41" i="5" s="1"/>
  <c r="J9" i="5" s="1"/>
  <c r="J43" i="5"/>
  <c r="J44" i="5" s="1"/>
  <c r="J12" i="5" s="1"/>
  <c r="J49" i="5"/>
  <c r="J50" i="5" s="1"/>
  <c r="J18" i="5" s="1"/>
  <c r="I41" i="5"/>
  <c r="I9" i="5" s="1"/>
  <c r="I49" i="5"/>
  <c r="I50" i="5" s="1"/>
  <c r="I18" i="5" s="1"/>
  <c r="P8" i="3" l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37" i="3" s="1"/>
  <c r="P38" i="3" s="1"/>
  <c r="P39" i="3" s="1"/>
  <c r="P40" i="3" s="1"/>
  <c r="H18" i="8"/>
</calcChain>
</file>

<file path=xl/sharedStrings.xml><?xml version="1.0" encoding="utf-8"?>
<sst xmlns="http://schemas.openxmlformats.org/spreadsheetml/2006/main" count="1163" uniqueCount="188">
  <si>
    <t>月</t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</si>
  <si>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</si>
  <si>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</si>
  <si>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</si>
  <si>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</si>
  <si>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木</t>
  </si>
  <si>
    <t>金</t>
  </si>
  <si>
    <t>土</t>
  </si>
  <si>
    <t>対面</t>
    <rPh sb="0" eb="2">
      <t>タイメン</t>
    </rPh>
    <phoneticPr fontId="2"/>
  </si>
  <si>
    <t>リモート</t>
    <phoneticPr fontId="2"/>
  </si>
  <si>
    <t>日</t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</si>
  <si>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</si>
  <si>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</si>
  <si>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</si>
  <si>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</si>
  <si>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何週目</t>
    <rPh sb="0" eb="3">
      <t>ナンシュウメ</t>
    </rPh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</si>
  <si>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</si>
  <si>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</si>
  <si>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</si>
  <si>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</si>
  <si>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</si>
  <si>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</si>
  <si>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</si>
  <si>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曜日</t>
    <rPh sb="0" eb="2">
      <t>ヨウビ</t>
    </rPh>
    <phoneticPr fontId="2"/>
  </si>
  <si>
    <t>形式</t>
    <rPh sb="0" eb="2">
      <t>ケイシキ</t>
    </rPh>
    <phoneticPr fontId="2"/>
  </si>
  <si>
    <t>対面1</t>
    <rPh sb="0" eb="2">
      <t>タイメン</t>
    </rPh>
    <phoneticPr fontId="2"/>
  </si>
  <si>
    <t>対面2</t>
    <rPh sb="0" eb="2">
      <t>タイメン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</si>
  <si>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</si>
  <si>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</si>
  <si>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</si>
  <si>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</si>
  <si>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日にち</t>
    <rPh sb="0" eb="1">
      <t>ヒ</t>
    </rPh>
    <phoneticPr fontId="2"/>
  </si>
  <si>
    <t>回数</t>
    <rPh sb="0" eb="2">
      <t>カイスウ</t>
    </rPh>
    <phoneticPr fontId="2"/>
  </si>
  <si>
    <t>教科</t>
    <rPh sb="0" eb="2">
      <t>キョウカ</t>
    </rPh>
    <phoneticPr fontId="2"/>
  </si>
  <si>
    <t>【対面】英数の曜日</t>
    <rPh sb="1" eb="3">
      <t>タイメン</t>
    </rPh>
    <rPh sb="4" eb="6">
      <t>エイスウ</t>
    </rPh>
    <rPh sb="7" eb="9">
      <t>ヨウビ</t>
    </rPh>
    <phoneticPr fontId="2"/>
  </si>
  <si>
    <t>【対面】国語がある曜日</t>
    <rPh sb="1" eb="3">
      <t>タイメン</t>
    </rPh>
    <rPh sb="4" eb="6">
      <t>コクゴ</t>
    </rPh>
    <rPh sb="9" eb="11">
      <t>ヨウビ</t>
    </rPh>
    <phoneticPr fontId="2"/>
  </si>
  <si>
    <t>休講</t>
    <rPh sb="0" eb="2">
      <t>キュウコウ</t>
    </rPh>
    <phoneticPr fontId="2"/>
  </si>
  <si>
    <t>リモート授業のZoomのIDとパスワード</t>
    <rPh sb="4" eb="6">
      <t>ジュギョウ</t>
    </rPh>
    <phoneticPr fontId="2"/>
  </si>
  <si>
    <t>クラス</t>
    <phoneticPr fontId="2"/>
  </si>
  <si>
    <t>ID</t>
    <phoneticPr fontId="2"/>
  </si>
  <si>
    <t>パスワード</t>
    <phoneticPr fontId="2"/>
  </si>
  <si>
    <t>講習期間</t>
    <rPh sb="0" eb="2">
      <t>コウシュウ</t>
    </rPh>
    <rPh sb="2" eb="4">
      <t>キカン</t>
    </rPh>
    <phoneticPr fontId="2"/>
  </si>
  <si>
    <t>※リモート授業は10分前にZoomへ入室してください。</t>
    <rPh sb="5" eb="7">
      <t>ジュギョウ</t>
    </rPh>
    <rPh sb="10" eb="12">
      <t>フンマエ</t>
    </rPh>
    <rPh sb="18" eb="20">
      <t>ニュウシツ</t>
    </rPh>
    <phoneticPr fontId="2"/>
  </si>
  <si>
    <t>校舎</t>
    <rPh sb="0" eb="2">
      <t>コウシャ</t>
    </rPh>
    <phoneticPr fontId="2"/>
  </si>
  <si>
    <t>学年</t>
    <rPh sb="0" eb="2">
      <t>ガクネン</t>
    </rPh>
    <phoneticPr fontId="2"/>
  </si>
  <si>
    <t>4月</t>
  </si>
  <si>
    <t>337 602 7899</t>
  </si>
  <si>
    <t>uremote003@usuigakuen.co.jp</t>
  </si>
  <si>
    <t>757 648 9565</t>
  </si>
  <si>
    <t>usui002@usuigakuen.co.jp</t>
  </si>
  <si>
    <t>384 873 3470</t>
  </si>
  <si>
    <t>uremote004@usuigakuen.co.jp</t>
  </si>
  <si>
    <t>901 220 4515</t>
  </si>
  <si>
    <t>usui003@usuigakuen.co.jp </t>
  </si>
  <si>
    <t>usui004@usuigakuen.co.jp</t>
  </si>
  <si>
    <t>uremote006@usuigakuen.co.jp</t>
  </si>
  <si>
    <t>660 636 0350</t>
  </si>
  <si>
    <t>usui005@usuigakuen.co.jp</t>
  </si>
  <si>
    <t>884 757 0743</t>
  </si>
  <si>
    <t>uremote008@usuigakuen.co.jp</t>
  </si>
  <si>
    <t>uremote009@usuigakuen.co.jp</t>
  </si>
  <si>
    <t>925 203 6022</t>
  </si>
  <si>
    <t>usui006@usuigakuen.co.jp </t>
  </si>
  <si>
    <t>518 050 2403</t>
  </si>
  <si>
    <t>uremote010@usuigakuen.co.jp</t>
  </si>
  <si>
    <t>263 960 3539</t>
  </si>
  <si>
    <t>usui007@usuigakuen.co.jp</t>
  </si>
  <si>
    <t>801 195 6574</t>
  </si>
  <si>
    <t>uremote011@usuigakuen.co.jp</t>
  </si>
  <si>
    <t>647 041 9438</t>
  </si>
  <si>
    <t>usui008@usuigakuen.co.jp </t>
  </si>
  <si>
    <t>411 972 8693</t>
  </si>
  <si>
    <t>uremote012@usuigakuen.co.jp</t>
  </si>
  <si>
    <t>491 024 3214</t>
  </si>
  <si>
    <t>usui009@usuigakuen.co.jp</t>
  </si>
  <si>
    <t>881 424 8954</t>
  </si>
  <si>
    <t>uremote013@usuigakuen.co.jp</t>
  </si>
  <si>
    <t>722 784 8682</t>
  </si>
  <si>
    <t>usui010@usuigakuen.co.jp </t>
  </si>
  <si>
    <t>uremote014@usuigakuen.co.jp</t>
  </si>
  <si>
    <t>683 741 2073</t>
  </si>
  <si>
    <t>uremote015@usuigakuen.co.jp </t>
  </si>
  <si>
    <t>873 690 0251</t>
  </si>
  <si>
    <t>【リモート】の曜日</t>
    <rPh sb="7" eb="9">
      <t>ヨウビ</t>
    </rPh>
    <phoneticPr fontId="2"/>
  </si>
  <si>
    <t>9月</t>
  </si>
  <si>
    <t>日</t>
    <rPh sb="0" eb="1">
      <t>ニチ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</si>
  <si>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</si>
  <si>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</si>
  <si>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1月</t>
  </si>
  <si>
    <t>5月</t>
  </si>
  <si>
    <t>6月</t>
  </si>
  <si>
    <t>11月</t>
  </si>
  <si>
    <t>12月</t>
  </si>
  <si>
    <t>2月</t>
  </si>
  <si>
    <t>対面3</t>
    <rPh sb="0" eb="2">
      <t>タイメン</t>
    </rPh>
    <phoneticPr fontId="2"/>
  </si>
  <si>
    <t>理科・社会</t>
    <rPh sb="0" eb="2">
      <t>リカ</t>
    </rPh>
    <rPh sb="3" eb="5">
      <t>シャカイ</t>
    </rPh>
    <phoneticPr fontId="2"/>
  </si>
  <si>
    <t>【対面】理社の曜日</t>
    <rPh sb="1" eb="3">
      <t>タイメン</t>
    </rPh>
    <rPh sb="4" eb="6">
      <t>リシャ</t>
    </rPh>
    <rPh sb="7" eb="9">
      <t>ヨウビ</t>
    </rPh>
    <phoneticPr fontId="2"/>
  </si>
  <si>
    <t>中3</t>
    <rPh sb="0" eb="1">
      <t>チュウ</t>
    </rPh>
    <phoneticPr fontId="2"/>
  </si>
  <si>
    <t>数学</t>
    <phoneticPr fontId="2"/>
  </si>
  <si>
    <t>※入力するのは黄色セルだけ！！中３は各クラスで１枚！！</t>
    <rPh sb="1" eb="3">
      <t>ニュウリョク</t>
    </rPh>
    <rPh sb="7" eb="9">
      <t>キイロ</t>
    </rPh>
    <rPh sb="15" eb="16">
      <t>チュウ</t>
    </rPh>
    <rPh sb="18" eb="19">
      <t>カク</t>
    </rPh>
    <rPh sb="24" eb="25">
      <t>マイ</t>
    </rPh>
    <phoneticPr fontId="2"/>
  </si>
  <si>
    <t>うすい学園HP</t>
    <rPh sb="3" eb="5">
      <t>ガクエン</t>
    </rPh>
    <phoneticPr fontId="2"/>
  </si>
  <si>
    <t>↓毎月ここだけ変えればOK</t>
    <rPh sb="1" eb="3">
      <t>マイツキ</t>
    </rPh>
    <rPh sb="7" eb="8">
      <t>カ</t>
    </rPh>
    <phoneticPr fontId="2"/>
  </si>
  <si>
    <t>講師入室用（生徒には伝えない）
Zoomアカウント</t>
    <rPh sb="0" eb="2">
      <t>コウシ</t>
    </rPh>
    <rPh sb="2" eb="5">
      <t>ニュウシツヨウ</t>
    </rPh>
    <rPh sb="6" eb="8">
      <t>セイト</t>
    </rPh>
    <rPh sb="10" eb="11">
      <t>ツタ</t>
    </rPh>
    <phoneticPr fontId="11"/>
  </si>
  <si>
    <t>699 902 4111</t>
  </si>
  <si>
    <t>uremote016@usuigakuen.co.jp </t>
  </si>
  <si>
    <t>Usui1021</t>
  </si>
  <si>
    <t>447 173 0807</t>
  </si>
  <si>
    <t>uremote017@usuigakuen.co.jp </t>
  </si>
  <si>
    <t>406 004 3753</t>
  </si>
  <si>
    <t>uremote018@usuigakuen.co.jp </t>
  </si>
  <si>
    <t>uremote007@usuigakuen.co.jp</t>
  </si>
  <si>
    <t>uremote002@usuigakuen.co.jp</t>
  </si>
  <si>
    <r>
      <rPr>
        <b/>
        <sz val="10"/>
        <color theme="1"/>
        <rFont val="Meiryo UI"/>
        <family val="3"/>
        <charset val="128"/>
      </rPr>
      <t>英数がある曜日</t>
    </r>
    <r>
      <rPr>
        <sz val="10"/>
        <color theme="1"/>
        <rFont val="Meiryo UI"/>
        <family val="2"/>
        <charset val="128"/>
      </rPr>
      <t>の</t>
    </r>
    <r>
      <rPr>
        <b/>
        <sz val="10"/>
        <color theme="1"/>
        <rFont val="Meiryo UI"/>
        <family val="3"/>
        <charset val="128"/>
      </rPr>
      <t>3月1回目</t>
    </r>
    <r>
      <rPr>
        <sz val="10"/>
        <color theme="1"/>
        <rFont val="Meiryo UI"/>
        <family val="2"/>
        <charset val="128"/>
      </rPr>
      <t>の教科</t>
    </r>
    <rPh sb="0" eb="2">
      <t>エイスウ</t>
    </rPh>
    <rPh sb="5" eb="7">
      <t>ヨウビ</t>
    </rPh>
    <rPh sb="9" eb="10">
      <t>ガツ</t>
    </rPh>
    <rPh sb="11" eb="13">
      <t>カイメ</t>
    </rPh>
    <rPh sb="14" eb="16">
      <t>キョウカ</t>
    </rPh>
    <phoneticPr fontId="2"/>
  </si>
  <si>
    <t>国語がある曜日</t>
    <rPh sb="0" eb="2">
      <t>コクゴ</t>
    </rPh>
    <rPh sb="5" eb="7">
      <t>ヨウビ</t>
    </rPh>
    <phoneticPr fontId="2"/>
  </si>
  <si>
    <t>教科変更がある場合は「カレンダー」シートへ</t>
    <rPh sb="0" eb="2">
      <t>キョウカ</t>
    </rPh>
    <rPh sb="2" eb="4">
      <t>ヘンコウ</t>
    </rPh>
    <rPh sb="7" eb="9">
      <t>バアイ</t>
    </rPh>
    <phoneticPr fontId="2"/>
  </si>
  <si>
    <t>教科変更がある場合は「カレンダー」シートへ</t>
    <rPh sb="2" eb="4">
      <t>ヘンコウ</t>
    </rPh>
    <rPh sb="7" eb="9">
      <t>バアイ</t>
    </rPh>
    <phoneticPr fontId="2"/>
  </si>
  <si>
    <t>第●週</t>
    <rPh sb="0" eb="1">
      <t>ダイ</t>
    </rPh>
    <rPh sb="2" eb="3">
      <t>シュウ</t>
    </rPh>
    <phoneticPr fontId="2"/>
  </si>
  <si>
    <t>金</t>
    <phoneticPr fontId="2"/>
  </si>
  <si>
    <t>3月</t>
  </si>
  <si>
    <t>2024年度</t>
    <rPh sb="4" eb="5">
      <t>ネン</t>
    </rPh>
    <rPh sb="5" eb="6">
      <t>ド</t>
    </rPh>
    <phoneticPr fontId="21"/>
  </si>
  <si>
    <t>生徒入室用
Zoom　IDPASS</t>
    <rPh sb="0" eb="2">
      <t>セイト</t>
    </rPh>
    <rPh sb="2" eb="5">
      <t>ニュウシツヨウ</t>
    </rPh>
    <phoneticPr fontId="23"/>
  </si>
  <si>
    <t>中1</t>
    <rPh sb="0" eb="1">
      <t>チュウ</t>
    </rPh>
    <phoneticPr fontId="23"/>
  </si>
  <si>
    <t>クラス</t>
    <phoneticPr fontId="23"/>
  </si>
  <si>
    <t>担当者</t>
    <rPh sb="0" eb="3">
      <t>タントウシャ</t>
    </rPh>
    <phoneticPr fontId="21"/>
  </si>
  <si>
    <t>ID</t>
    <phoneticPr fontId="23"/>
  </si>
  <si>
    <t>PASS</t>
    <phoneticPr fontId="23"/>
  </si>
  <si>
    <t>講師ログインメール</t>
    <rPh sb="0" eb="2">
      <t>コウシ</t>
    </rPh>
    <phoneticPr fontId="23"/>
  </si>
  <si>
    <t>講師ログインパス</t>
    <rPh sb="0" eb="2">
      <t>コウシ</t>
    </rPh>
    <phoneticPr fontId="23"/>
  </si>
  <si>
    <t>中2</t>
    <rPh sb="0" eb="1">
      <t>チュウ</t>
    </rPh>
    <phoneticPr fontId="23"/>
  </si>
  <si>
    <t>中3</t>
    <rPh sb="0" eb="1">
      <t>チュウ</t>
    </rPh>
    <phoneticPr fontId="23"/>
  </si>
  <si>
    <t>高崎NEXT校</t>
    <rPh sb="0" eb="7">
      <t>ネクスト</t>
    </rPh>
    <phoneticPr fontId="23"/>
  </si>
  <si>
    <t>①</t>
    <phoneticPr fontId="23"/>
  </si>
  <si>
    <t>699 902 4111</t>
    <phoneticPr fontId="2"/>
  </si>
  <si>
    <t>②</t>
    <phoneticPr fontId="23"/>
  </si>
  <si>
    <t>447 173 0807</t>
    <phoneticPr fontId="2"/>
  </si>
  <si>
    <t>③</t>
    <phoneticPr fontId="23"/>
  </si>
  <si>
    <t>高崎駅西口校</t>
    <rPh sb="0" eb="3">
      <t>タカサキエキ</t>
    </rPh>
    <rPh sb="3" eb="5">
      <t>ニシグチ</t>
    </rPh>
    <rPh sb="5" eb="6">
      <t>コウ</t>
    </rPh>
    <phoneticPr fontId="23"/>
  </si>
  <si>
    <t>938 514 9465</t>
    <phoneticPr fontId="23"/>
  </si>
  <si>
    <t>高崎北部校</t>
    <rPh sb="0" eb="5">
      <t>タカキタ</t>
    </rPh>
    <phoneticPr fontId="23"/>
  </si>
  <si>
    <t>F</t>
    <phoneticPr fontId="23"/>
  </si>
  <si>
    <t>384 873 3470</t>
    <phoneticPr fontId="2"/>
  </si>
  <si>
    <t>R</t>
    <phoneticPr fontId="23"/>
  </si>
  <si>
    <t>901 220 4515</t>
    <phoneticPr fontId="2"/>
  </si>
  <si>
    <t>高崎県央校</t>
    <rPh sb="0" eb="5">
      <t>オウ</t>
    </rPh>
    <phoneticPr fontId="23"/>
  </si>
  <si>
    <t>493 508 2860</t>
    <phoneticPr fontId="23"/>
  </si>
  <si>
    <t>660 636 0350</t>
    <phoneticPr fontId="2"/>
  </si>
  <si>
    <t>前橋本部校</t>
    <rPh sb="0" eb="5">
      <t>マエホン</t>
    </rPh>
    <phoneticPr fontId="23"/>
  </si>
  <si>
    <t>554 284 6187</t>
    <phoneticPr fontId="23"/>
  </si>
  <si>
    <t>前橋NEXT校</t>
    <rPh sb="0" eb="7">
      <t>マネ</t>
    </rPh>
    <phoneticPr fontId="23"/>
  </si>
  <si>
    <t>263 960 3539</t>
    <phoneticPr fontId="2"/>
  </si>
  <si>
    <t>前橋箱田校</t>
    <rPh sb="0" eb="5">
      <t>ハコダ</t>
    </rPh>
    <phoneticPr fontId="23"/>
  </si>
  <si>
    <t>037479</t>
    <phoneticPr fontId="23"/>
  </si>
  <si>
    <t>安中本部校</t>
    <rPh sb="0" eb="5">
      <t>アン</t>
    </rPh>
    <phoneticPr fontId="23"/>
  </si>
  <si>
    <t>575 249 9752</t>
    <phoneticPr fontId="23"/>
  </si>
  <si>
    <t>683 741 2073</t>
    <phoneticPr fontId="2"/>
  </si>
  <si>
    <t>伊勢崎本部校</t>
    <rPh sb="0" eb="6">
      <t>イセ</t>
    </rPh>
    <phoneticPr fontId="23"/>
  </si>
  <si>
    <t>082062</t>
    <phoneticPr fontId="23"/>
  </si>
  <si>
    <t>太田本部校</t>
    <rPh sb="0" eb="5">
      <t>オオタ</t>
    </rPh>
    <phoneticPr fontId="23"/>
  </si>
  <si>
    <t>高崎NEXT校中等</t>
    <rPh sb="0" eb="7">
      <t>ネクスト</t>
    </rPh>
    <phoneticPr fontId="23"/>
  </si>
  <si>
    <t>前橋本部校中等</t>
    <rPh sb="0" eb="5">
      <t>マエホン</t>
    </rPh>
    <phoneticPr fontId="23"/>
  </si>
  <si>
    <t>715 853 3782</t>
    <phoneticPr fontId="23"/>
  </si>
  <si>
    <t>伊勢崎本部校中等</t>
    <rPh sb="0" eb="6">
      <t>イセ</t>
    </rPh>
    <phoneticPr fontId="23"/>
  </si>
  <si>
    <t>792 150 8445</t>
    <phoneticPr fontId="23"/>
  </si>
  <si>
    <t>usui011@usuigakuen.co.jp</t>
    <phoneticPr fontId="21"/>
  </si>
  <si>
    <t>原則</t>
    <rPh sb="0" eb="2">
      <t>ゲンソク</t>
    </rPh>
    <phoneticPr fontId="2"/>
  </si>
  <si>
    <t>各校中１～中３までFとRに分けて統一したID、PASSを使用する</t>
    <rPh sb="0" eb="2">
      <t>カクコウ</t>
    </rPh>
    <rPh sb="2" eb="3">
      <t>チュウ</t>
    </rPh>
    <rPh sb="5" eb="6">
      <t>チュウ</t>
    </rPh>
    <rPh sb="13" eb="14">
      <t>ワ</t>
    </rPh>
    <rPh sb="16" eb="18">
      <t>トウイツ</t>
    </rPh>
    <rPh sb="28" eb="30">
      <t>シヨウ</t>
    </rPh>
    <phoneticPr fontId="2"/>
  </si>
  <si>
    <t>例外</t>
    <rPh sb="0" eb="2">
      <t>レイガイ</t>
    </rPh>
    <phoneticPr fontId="2"/>
  </si>
  <si>
    <t>前橋本部：火曜　中１一貫と中２本科が授業重複</t>
    <rPh sb="0" eb="4">
      <t>マエバシホンブ</t>
    </rPh>
    <rPh sb="5" eb="7">
      <t>カヨウ</t>
    </rPh>
    <rPh sb="8" eb="9">
      <t>チュウ</t>
    </rPh>
    <rPh sb="10" eb="12">
      <t>イッカン</t>
    </rPh>
    <rPh sb="13" eb="14">
      <t>チュウ</t>
    </rPh>
    <rPh sb="15" eb="17">
      <t>ホンカ</t>
    </rPh>
    <rPh sb="18" eb="22">
      <t>ジュギョウチョウフク</t>
    </rPh>
    <phoneticPr fontId="2"/>
  </si>
  <si>
    <t>伊勢崎本部：土曜　中２本科と中２一貫が授業重複</t>
    <rPh sb="0" eb="5">
      <t>イセサキホンブ</t>
    </rPh>
    <rPh sb="6" eb="8">
      <t>ドヨウ</t>
    </rPh>
    <rPh sb="9" eb="10">
      <t>チュウ</t>
    </rPh>
    <rPh sb="11" eb="13">
      <t>ホンカ</t>
    </rPh>
    <rPh sb="14" eb="15">
      <t>チュウ</t>
    </rPh>
    <rPh sb="16" eb="18">
      <t>イッカン</t>
    </rPh>
    <rPh sb="19" eb="23">
      <t>ジュギョウチョウフク</t>
    </rPh>
    <phoneticPr fontId="2"/>
  </si>
  <si>
    <t>太田本部：火曜　中２本科と中３本科が授業重複</t>
    <rPh sb="0" eb="4">
      <t>オオタホンブ</t>
    </rPh>
    <rPh sb="5" eb="7">
      <t>カヨウ</t>
    </rPh>
    <rPh sb="8" eb="9">
      <t>チュウ</t>
    </rPh>
    <rPh sb="10" eb="12">
      <t>ホンカ</t>
    </rPh>
    <rPh sb="13" eb="14">
      <t>チュウ</t>
    </rPh>
    <rPh sb="15" eb="17">
      <t>ホンカ</t>
    </rPh>
    <rPh sb="18" eb="22">
      <t>ジュギョウチョウフク</t>
    </rPh>
    <phoneticPr fontId="2"/>
  </si>
  <si>
    <t>赤字</t>
    <rPh sb="0" eb="2">
      <t>アカジ</t>
    </rPh>
    <phoneticPr fontId="2"/>
  </si>
  <si>
    <t>上記例外校舎と昨年から変更をした校舎ID部分</t>
    <rPh sb="0" eb="6">
      <t>ジョウキレイガイコウシャ</t>
    </rPh>
    <rPh sb="7" eb="9">
      <t>サクネン</t>
    </rPh>
    <rPh sb="11" eb="13">
      <t>ヘンコウ</t>
    </rPh>
    <rPh sb="16" eb="18">
      <t>コウシャ</t>
    </rPh>
    <rPh sb="20" eb="22">
      <t>ブブン</t>
    </rPh>
    <phoneticPr fontId="2"/>
  </si>
  <si>
    <t>高北：ID統一、前本：もともと本科と一貫で別の組み合わせのIDを使っていたので赤字だが昨年と同じ</t>
    <rPh sb="0" eb="2">
      <t>タカキタ</t>
    </rPh>
    <rPh sb="5" eb="7">
      <t>トウイツ</t>
    </rPh>
    <rPh sb="8" eb="10">
      <t>マエホン</t>
    </rPh>
    <rPh sb="15" eb="17">
      <t>ホンカ</t>
    </rPh>
    <rPh sb="18" eb="20">
      <t>イッカン</t>
    </rPh>
    <rPh sb="21" eb="22">
      <t>ベツ</t>
    </rPh>
    <rPh sb="23" eb="24">
      <t>ク</t>
    </rPh>
    <rPh sb="25" eb="26">
      <t>ア</t>
    </rPh>
    <rPh sb="32" eb="33">
      <t>ツカ</t>
    </rPh>
    <rPh sb="39" eb="41">
      <t>アカジ</t>
    </rPh>
    <rPh sb="43" eb="45">
      <t>サクネン</t>
    </rPh>
    <rPh sb="46" eb="47">
      <t>オナ</t>
    </rPh>
    <phoneticPr fontId="2"/>
  </si>
  <si>
    <t>箱田：ID統一、伊勢崎本部：中１一貫と中２一貫でチェンジ。前本のように一貫は本科と</t>
    <rPh sb="0" eb="2">
      <t>ハコダ</t>
    </rPh>
    <rPh sb="5" eb="7">
      <t>トウイツ</t>
    </rPh>
    <rPh sb="8" eb="13">
      <t>イセサキホンブ</t>
    </rPh>
    <rPh sb="14" eb="15">
      <t>チュウ</t>
    </rPh>
    <rPh sb="16" eb="18">
      <t>イッカン</t>
    </rPh>
    <rPh sb="19" eb="20">
      <t>チュウ</t>
    </rPh>
    <rPh sb="21" eb="23">
      <t>イッカン</t>
    </rPh>
    <rPh sb="29" eb="31">
      <t>マエホン</t>
    </rPh>
    <rPh sb="35" eb="37">
      <t>イッカン</t>
    </rPh>
    <rPh sb="38" eb="40">
      <t>ホンカ</t>
    </rPh>
    <phoneticPr fontId="2"/>
  </si>
  <si>
    <t>組み合わせをわけてもいい。太田本部：中２と中３を別の組み合わせに変更。</t>
    <rPh sb="0" eb="1">
      <t>ク</t>
    </rPh>
    <rPh sb="2" eb="3">
      <t>ア</t>
    </rPh>
    <rPh sb="13" eb="17">
      <t>オオタホンブ</t>
    </rPh>
    <rPh sb="18" eb="19">
      <t>チュウ</t>
    </rPh>
    <rPh sb="21" eb="22">
      <t>チュウ</t>
    </rPh>
    <rPh sb="24" eb="25">
      <t>ベツ</t>
    </rPh>
    <rPh sb="26" eb="27">
      <t>ク</t>
    </rPh>
    <rPh sb="28" eb="29">
      <t>ア</t>
    </rPh>
    <rPh sb="32" eb="34">
      <t>ヘンコウ</t>
    </rPh>
    <phoneticPr fontId="2"/>
  </si>
  <si>
    <t>結論</t>
    <rPh sb="0" eb="2">
      <t>ケツロン</t>
    </rPh>
    <phoneticPr fontId="2"/>
  </si>
  <si>
    <t>上記のIDで問題ないかを一応責任者に確認しOKであれば上記ID・PASSで通信テストを原則実施</t>
    <rPh sb="0" eb="2">
      <t>ジョウキ</t>
    </rPh>
    <rPh sb="6" eb="8">
      <t>モンダイ</t>
    </rPh>
    <rPh sb="12" eb="14">
      <t>イチオウ</t>
    </rPh>
    <rPh sb="14" eb="17">
      <t>セキニンシャ</t>
    </rPh>
    <rPh sb="18" eb="20">
      <t>カクニン</t>
    </rPh>
    <rPh sb="27" eb="29">
      <t>ジョウキ</t>
    </rPh>
    <rPh sb="37" eb="39">
      <t>ツウシン</t>
    </rPh>
    <rPh sb="43" eb="47">
      <t>ゲンソクジッシ</t>
    </rPh>
    <phoneticPr fontId="2"/>
  </si>
  <si>
    <t>英語・数学</t>
    <rPh sb="3" eb="5">
      <t>スウガク</t>
    </rPh>
    <phoneticPr fontId="2"/>
  </si>
  <si>
    <t>F</t>
    <phoneticPr fontId="2"/>
  </si>
  <si>
    <t>英語</t>
  </si>
  <si>
    <t>数学</t>
  </si>
  <si>
    <t>英語・国語</t>
  </si>
  <si>
    <t>安中本部校 【選抜】</t>
    <rPh sb="0" eb="2">
      <t>アンナカ</t>
    </rPh>
    <rPh sb="2" eb="4">
      <t>ホンブ</t>
    </rPh>
    <rPh sb="4" eb="5">
      <t>コウ</t>
    </rPh>
    <rPh sb="7" eb="9">
      <t>センバツ</t>
    </rPh>
    <phoneticPr fontId="2"/>
  </si>
  <si>
    <t>選抜クラス</t>
    <rPh sb="0" eb="2">
      <t>センバツ</t>
    </rPh>
    <phoneticPr fontId="2"/>
  </si>
  <si>
    <r>
      <rPr>
        <b/>
        <sz val="16"/>
        <color theme="1"/>
        <rFont val="Meiryo UI"/>
        <family val="3"/>
        <charset val="128"/>
      </rPr>
      <t>※対面   …19：30～21：40</t>
    </r>
    <r>
      <rPr>
        <b/>
        <sz val="11"/>
        <color theme="1"/>
        <rFont val="Meiryo UI"/>
        <family val="3"/>
        <charset val="128"/>
      </rPr>
      <t>（駐車場混雑緩和のためご協力下さい）</t>
    </r>
    <r>
      <rPr>
        <b/>
        <sz val="14"/>
        <color theme="1"/>
        <rFont val="Meiryo UI"/>
        <family val="3"/>
        <charset val="128"/>
      </rPr>
      <t xml:space="preserve">
</t>
    </r>
    <r>
      <rPr>
        <b/>
        <sz val="16"/>
        <color theme="1"/>
        <rFont val="Meiryo UI"/>
        <family val="3"/>
        <charset val="128"/>
      </rPr>
      <t>　 リモート…19：30～21：15</t>
    </r>
    <rPh sb="1" eb="3">
      <t>タイメン</t>
    </rPh>
    <rPh sb="19" eb="22">
      <t>チュウシャジョウ</t>
    </rPh>
    <rPh sb="22" eb="24">
      <t>コンザツ</t>
    </rPh>
    <rPh sb="24" eb="26">
      <t>カンワ</t>
    </rPh>
    <rPh sb="30" eb="32">
      <t>キョウリョク</t>
    </rPh>
    <rPh sb="32" eb="33">
      <t>クダ</t>
    </rPh>
    <phoneticPr fontId="2"/>
  </si>
  <si>
    <t>7月</t>
  </si>
  <si>
    <t>理科・数学</t>
    <rPh sb="0" eb="2">
      <t>リカ</t>
    </rPh>
    <rPh sb="3" eb="5">
      <t>スウガク</t>
    </rPh>
    <phoneticPr fontId="2"/>
  </si>
  <si>
    <t>英語・社会</t>
    <rPh sb="0" eb="2">
      <t>エイゴ</t>
    </rPh>
    <rPh sb="3" eb="5">
      <t>シャカイ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</si>
</sst>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m/d;@"/>
  </numFmts>
  <fonts count="27" x14ac:knownFonts="1"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6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游ゴシック"/>
      <family val="3"/>
      <charset val="128"/>
    </font>
    <font>
      <sz val="14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FF"/>
      </left>
      <right/>
      <top style="thick">
        <color rgb="FFFF66FF"/>
      </top>
      <bottom/>
      <diagonal/>
    </border>
    <border>
      <left/>
      <right/>
      <top style="thick">
        <color rgb="FFFF66FF"/>
      </top>
      <bottom/>
      <diagonal/>
    </border>
    <border>
      <left/>
      <right style="thick">
        <color rgb="FFFF66FF"/>
      </right>
      <top style="thick">
        <color rgb="FFFF66FF"/>
      </top>
      <bottom/>
      <diagonal/>
    </border>
    <border>
      <left style="thick">
        <color rgb="FFFF66FF"/>
      </left>
      <right/>
      <top/>
      <bottom/>
      <diagonal/>
    </border>
    <border>
      <left/>
      <right style="thick">
        <color rgb="FFFF66FF"/>
      </right>
      <top/>
      <bottom/>
      <diagonal/>
    </border>
    <border>
      <left style="thick">
        <color rgb="FFFF66FF"/>
      </left>
      <right/>
      <top/>
      <bottom style="thick">
        <color rgb="FFFF66FF"/>
      </bottom>
      <diagonal/>
    </border>
    <border>
      <left/>
      <right/>
      <top/>
      <bottom style="thick">
        <color rgb="FFFF66FF"/>
      </bottom>
      <diagonal/>
    </border>
    <border>
      <left/>
      <right style="thick">
        <color rgb="FFFF66FF"/>
      </right>
      <top/>
      <bottom style="thick">
        <color rgb="FFFF66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5" fillId="0" borderId="0" xfId="0" applyNumberFormat="1" applyFont="1">
      <alignment vertical="center"/>
    </xf>
    <xf numFmtId="0" fontId="7" fillId="0" borderId="5" xfId="0" applyFont="1" applyBorder="1" applyAlignment="1">
      <alignment horizontal="center" vertical="center"/>
    </xf>
    <xf numFmtId="177" fontId="8" fillId="0" borderId="0" xfId="0" applyNumberFormat="1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>
      <alignment vertical="center"/>
    </xf>
    <xf numFmtId="0" fontId="0" fillId="0" borderId="0" xfId="0" applyAlignment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2" borderId="7" xfId="0" applyFill="1" applyBorder="1">
      <alignment vertical="center"/>
    </xf>
    <xf numFmtId="0" fontId="3" fillId="0" borderId="7" xfId="0" applyFon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7" fontId="9" fillId="0" borderId="0" xfId="0" applyNumberFormat="1" applyFont="1" applyAlignment="1">
      <alignment horizontal="left" vertical="center" indent="1"/>
    </xf>
    <xf numFmtId="177" fontId="6" fillId="0" borderId="0" xfId="0" applyNumberFormat="1" applyFont="1" applyAlignment="1">
      <alignment vertical="center" wrapText="1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16" fillId="0" borderId="1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vertical="center" shrinkToFit="1"/>
    </xf>
    <xf numFmtId="0" fontId="18" fillId="0" borderId="0" xfId="0" applyFont="1">
      <alignment vertical="center"/>
    </xf>
    <xf numFmtId="176" fontId="0" fillId="5" borderId="0" xfId="0" applyNumberFormat="1" applyFill="1">
      <alignment vertical="center"/>
    </xf>
    <xf numFmtId="0" fontId="0" fillId="0" borderId="16" xfId="0" applyBorder="1">
      <alignment vertical="center"/>
    </xf>
    <xf numFmtId="176" fontId="0" fillId="5" borderId="16" xfId="0" applyNumberFormat="1" applyFill="1" applyBorder="1">
      <alignment vertical="center"/>
    </xf>
    <xf numFmtId="0" fontId="22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 shrinkToFit="1"/>
    </xf>
    <xf numFmtId="0" fontId="19" fillId="0" borderId="5" xfId="1" applyFont="1" applyBorder="1" applyAlignment="1">
      <alignment vertical="center" shrinkToFit="1"/>
    </xf>
    <xf numFmtId="177" fontId="24" fillId="0" borderId="0" xfId="0" applyNumberFormat="1" applyFont="1" applyAlignment="1">
      <alignment horizontal="left" vertical="center" indent="1"/>
    </xf>
    <xf numFmtId="177" fontId="24" fillId="0" borderId="0" xfId="0" applyNumberFormat="1" applyFont="1">
      <alignment vertical="center"/>
    </xf>
    <xf numFmtId="177" fontId="26" fillId="0" borderId="0" xfId="0" applyNumberFormat="1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7" fontId="2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1652939D-AC6F-4FF6-A19D-D51302845123}"/>
  </cellStyles>
  <dxfs count="6">
    <dxf>
      <font>
        <strike val="0"/>
        <u/>
      </font>
    </dxf>
    <dxf>
      <font>
        <strike val="0"/>
        <u/>
      </font>
    </dxf>
    <dxf>
      <font>
        <b/>
        <i val="0"/>
      </font>
    </dxf>
    <dxf>
      <font>
        <strike val="0"/>
        <u/>
      </font>
    </dxf>
    <dxf>
      <font>
        <strike val="0"/>
        <u/>
      </font>
    </dxf>
    <dxf>
      <font>
        <b/>
        <i val="0"/>
      </font>
    </dxf>
  </dxfs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64184</xdr:colOff>
      <xdr:row>0</xdr:row>
      <xdr:rowOff>60830</xdr:rowOff>
    </xdr:from>
    <xdr:to>
      <xdr:col>3</xdr:col>
      <xdr:colOff>613441</xdr:colOff>
      <xdr:row>2</xdr:row>
      <xdr:rowOff>118357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3B9B1A9-9C42-4782-A0EB-EAEBBCC47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84" y="60830"/>
          <a:ext cx="1101707" cy="425827"/>
        </a:xfrm>
        <a:prstGeom prst="rect">
          <a:avLst/>
        </a:prstGeom>
      </xdr:spPr>
    </xdr:pic>
    <xdr:clientData/>
  </xdr:twoCellAnchor>
  <xdr:twoCellAnchor editAs="oneCell">
    <xdr:from>
      <xdr:col>9</xdr:col>
      <xdr:colOff>54427</xdr:colOff>
      <xdr:row>29</xdr:row>
      <xdr:rowOff>28175</xdr:rowOff>
    </xdr:from>
    <xdr:to>
      <xdr:col>10</xdr:col>
      <xdr:colOff>1361</xdr:colOff>
      <xdr:row>30</xdr:row>
      <xdr:rowOff>640090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2E5F4EC-87AB-43AC-B59F-71751B28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527" y="8727675"/>
          <a:ext cx="823234" cy="884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64184</xdr:colOff>
      <xdr:row>0</xdr:row>
      <xdr:rowOff>60830</xdr:rowOff>
    </xdr:from>
    <xdr:to>
      <xdr:col>3</xdr:col>
      <xdr:colOff>613441</xdr:colOff>
      <xdr:row>2</xdr:row>
      <xdr:rowOff>118357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75B13E-EEB4-4DEA-AC38-4F6E267ED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464" y="60830"/>
          <a:ext cx="1158857" cy="423287"/>
        </a:xfrm>
        <a:prstGeom prst="rect">
          <a:avLst/>
        </a:prstGeom>
      </xdr:spPr>
    </xdr:pic>
    <xdr:clientData/>
  </xdr:twoCellAnchor>
  <xdr:twoCellAnchor editAs="oneCell">
    <xdr:from>
      <xdr:col>9</xdr:col>
      <xdr:colOff>54427</xdr:colOff>
      <xdr:row>29</xdr:row>
      <xdr:rowOff>28175</xdr:rowOff>
    </xdr:from>
    <xdr:to>
      <xdr:col>10</xdr:col>
      <xdr:colOff>1361</xdr:colOff>
      <xdr:row>30</xdr:row>
      <xdr:rowOff>640090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109EE06-DA30-4C21-AEC0-1E2EF999B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5456" y="9183061"/>
          <a:ext cx="903516" cy="905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usui011@usuigaku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34998626667073579"/>
  </sheetPr>
  <dimension ref="A2:CA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2" sqref="I22"/>
    </sheetView>
  </sheetViews>
  <sheetFormatPr defaultRowHeight="14.25" x14ac:dyDescent="0.25"/>
  <cols>
    <col min="1" max="1" width="2.875" bestFit="1" customWidth="1"/>
  </cols>
  <sheetData>
    <row r="2" spans="1:79" x14ac:dyDescent="0.25"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t="s">
        <v>45</v>
      </c>
      <c r="N2" t="s">
        <v>13</v>
      </c>
      <c r="O2" t="s">
        <v>13</v>
      </c>
      <c r="P2" t="s">
        <v>13</v>
      </c>
      <c r="Q2" t="s">
        <v>13</v>
      </c>
      <c r="R2" t="s">
        <v>13</v>
      </c>
      <c r="S2" t="s">
        <v>89</v>
      </c>
      <c r="T2" t="s">
        <v>14</v>
      </c>
      <c r="U2" t="s">
        <v>14</v>
      </c>
      <c r="V2" t="s">
        <v>14</v>
      </c>
      <c r="W2" t="s">
        <v>14</v>
      </c>
      <c r="X2" t="s">
        <v>14</v>
      </c>
      <c r="Y2" t="s">
        <v>90</v>
      </c>
      <c r="Z2" t="s">
        <v>16</v>
      </c>
      <c r="AA2" t="s">
        <v>16</v>
      </c>
      <c r="AB2" t="s">
        <v>16</v>
      </c>
      <c r="AC2" t="s">
        <v>16</v>
      </c>
      <c r="AD2" t="s">
        <v>16</v>
      </c>
      <c r="AE2" t="s">
        <v>16</v>
      </c>
      <c r="AF2" t="s">
        <v>17</v>
      </c>
      <c r="AG2" t="s">
        <v>17</v>
      </c>
      <c r="AH2" t="s">
        <v>17</v>
      </c>
      <c r="AI2" t="s">
        <v>17</v>
      </c>
      <c r="AJ2" t="s">
        <v>17</v>
      </c>
      <c r="AK2" t="s">
        <v>84</v>
      </c>
      <c r="AL2" t="s">
        <v>18</v>
      </c>
      <c r="AM2" t="s">
        <v>18</v>
      </c>
      <c r="AN2" t="s">
        <v>18</v>
      </c>
      <c r="AO2" t="s">
        <v>18</v>
      </c>
      <c r="AP2" t="s">
        <v>18</v>
      </c>
      <c r="AQ2" t="s">
        <v>18</v>
      </c>
      <c r="AR2" t="s">
        <v>19</v>
      </c>
      <c r="AS2" t="s">
        <v>19</v>
      </c>
      <c r="AT2" t="s">
        <v>19</v>
      </c>
      <c r="AU2" t="s">
        <v>19</v>
      </c>
      <c r="AV2" t="s">
        <v>19</v>
      </c>
      <c r="AW2" t="s">
        <v>91</v>
      </c>
      <c r="AX2" t="s">
        <v>20</v>
      </c>
      <c r="AY2" t="s">
        <v>20</v>
      </c>
      <c r="AZ2" t="s">
        <v>20</v>
      </c>
      <c r="BA2" t="s">
        <v>20</v>
      </c>
      <c r="BB2" t="s">
        <v>20</v>
      </c>
      <c r="BC2" t="s">
        <v>92</v>
      </c>
      <c r="BD2" t="s">
        <v>21</v>
      </c>
      <c r="BE2" t="s">
        <v>21</v>
      </c>
      <c r="BF2" t="s">
        <v>21</v>
      </c>
      <c r="BG2" t="s">
        <v>21</v>
      </c>
      <c r="BH2" t="s">
        <v>21</v>
      </c>
      <c r="BI2" t="s">
        <v>88</v>
      </c>
      <c r="BJ2" t="s">
        <v>22</v>
      </c>
      <c r="BK2" t="s">
        <v>22</v>
      </c>
      <c r="BL2" t="s">
        <v>22</v>
      </c>
      <c r="BM2" t="s">
        <v>22</v>
      </c>
      <c r="BN2" t="s">
        <v>93</v>
      </c>
      <c r="BO2" t="s">
        <v>93</v>
      </c>
    </row>
    <row r="3" spans="1:79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1</v>
      </c>
      <c r="O3">
        <v>2</v>
      </c>
      <c r="P3">
        <v>3</v>
      </c>
      <c r="Q3">
        <v>4</v>
      </c>
      <c r="R3">
        <v>5</v>
      </c>
      <c r="S3">
        <v>6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1</v>
      </c>
      <c r="AG3">
        <v>2</v>
      </c>
      <c r="AH3">
        <v>3</v>
      </c>
      <c r="AI3">
        <v>4</v>
      </c>
      <c r="AJ3">
        <v>5</v>
      </c>
      <c r="AK3">
        <v>6</v>
      </c>
      <c r="AL3">
        <v>1</v>
      </c>
      <c r="AM3">
        <v>2</v>
      </c>
      <c r="AN3">
        <v>3</v>
      </c>
      <c r="AO3">
        <v>4</v>
      </c>
      <c r="AP3">
        <v>5</v>
      </c>
      <c r="AQ3">
        <v>6</v>
      </c>
      <c r="AR3">
        <v>1</v>
      </c>
      <c r="AS3">
        <v>2</v>
      </c>
      <c r="AT3">
        <v>3</v>
      </c>
      <c r="AU3">
        <v>4</v>
      </c>
      <c r="AV3">
        <v>5</v>
      </c>
      <c r="AW3">
        <v>6</v>
      </c>
      <c r="AX3">
        <v>1</v>
      </c>
      <c r="AY3">
        <v>2</v>
      </c>
      <c r="AZ3">
        <v>3</v>
      </c>
      <c r="BA3">
        <v>4</v>
      </c>
      <c r="BB3">
        <v>5</v>
      </c>
      <c r="BC3">
        <v>6</v>
      </c>
      <c r="BD3">
        <v>1</v>
      </c>
      <c r="BE3">
        <v>2</v>
      </c>
      <c r="BF3">
        <v>3</v>
      </c>
      <c r="BG3">
        <v>4</v>
      </c>
      <c r="BH3">
        <v>5</v>
      </c>
      <c r="BI3">
        <v>6</v>
      </c>
      <c r="BJ3">
        <v>1</v>
      </c>
      <c r="BK3">
        <v>2</v>
      </c>
      <c r="BL3">
        <v>3</v>
      </c>
      <c r="BM3">
        <v>4</v>
      </c>
      <c r="BN3">
        <v>5</v>
      </c>
      <c r="BO3">
        <v>6</v>
      </c>
    </row>
    <row r="4" spans="1:79" x14ac:dyDescent="0.25">
      <c r="B4" t="str">
        <f>B2&amp;B3</f>
        <v>3月1</v>
      </c>
      <c r="C4" t="str">
        <f>C2&amp;C3</f>
        <v>3月2</v>
      </c>
      <c r="D4" t="str">
        <f t="shared" ref="D4:BO4" si="0">D2&amp;D3</f>
        <v>3月3</v>
      </c>
      <c r="E4" t="str">
        <f t="shared" si="0"/>
        <v>3月4</v>
      </c>
      <c r="F4" t="str">
        <f t="shared" si="0"/>
        <v>3月5</v>
      </c>
      <c r="G4" t="str">
        <f t="shared" si="0"/>
        <v>3月6</v>
      </c>
      <c r="H4" t="str">
        <f>H2&amp;H3</f>
        <v>4月1</v>
      </c>
      <c r="I4" t="str">
        <f>I2&amp;I3</f>
        <v>4月2</v>
      </c>
      <c r="J4" t="str">
        <f t="shared" ref="J4:P4" si="1">J2&amp;J3</f>
        <v>4月3</v>
      </c>
      <c r="K4" t="str">
        <f t="shared" si="1"/>
        <v>4月4</v>
      </c>
      <c r="L4" t="str">
        <f t="shared" si="1"/>
        <v>4月5</v>
      </c>
      <c r="M4" t="str">
        <f t="shared" si="1"/>
        <v>4月6</v>
      </c>
      <c r="N4" t="str">
        <f t="shared" si="1"/>
        <v>5月1</v>
      </c>
      <c r="O4" t="str">
        <f t="shared" si="1"/>
        <v>5月2</v>
      </c>
      <c r="P4" t="str">
        <f t="shared" si="1"/>
        <v>5月3</v>
      </c>
      <c r="Q4" t="str">
        <f t="shared" si="0"/>
        <v>5月4</v>
      </c>
      <c r="R4" t="str">
        <f t="shared" si="0"/>
        <v>5月5</v>
      </c>
      <c r="S4" t="str">
        <f t="shared" si="0"/>
        <v>5月6</v>
      </c>
      <c r="T4" t="str">
        <f t="shared" si="0"/>
        <v>6月1</v>
      </c>
      <c r="U4" t="str">
        <f t="shared" si="0"/>
        <v>6月2</v>
      </c>
      <c r="V4" t="str">
        <f t="shared" si="0"/>
        <v>6月3</v>
      </c>
      <c r="W4" t="str">
        <f t="shared" si="0"/>
        <v>6月4</v>
      </c>
      <c r="X4" t="str">
        <f t="shared" si="0"/>
        <v>6月5</v>
      </c>
      <c r="Y4" t="str">
        <f t="shared" si="0"/>
        <v>6月6</v>
      </c>
      <c r="Z4" t="str">
        <f t="shared" si="0"/>
        <v>7月1</v>
      </c>
      <c r="AA4" t="str">
        <f t="shared" si="0"/>
        <v>7月2</v>
      </c>
      <c r="AB4" t="str">
        <f t="shared" si="0"/>
        <v>7月3</v>
      </c>
      <c r="AC4" t="str">
        <f t="shared" si="0"/>
        <v>7月4</v>
      </c>
      <c r="AD4" t="str">
        <f t="shared" si="0"/>
        <v>7月5</v>
      </c>
      <c r="AE4" t="str">
        <f t="shared" si="0"/>
        <v>7月6</v>
      </c>
      <c r="AF4" t="str">
        <f t="shared" si="0"/>
        <v>9月1</v>
      </c>
      <c r="AG4" t="str">
        <f t="shared" si="0"/>
        <v>9月2</v>
      </c>
      <c r="AH4" t="str">
        <f t="shared" si="0"/>
        <v>9月3</v>
      </c>
      <c r="AI4" t="str">
        <f t="shared" si="0"/>
        <v>9月4</v>
      </c>
      <c r="AJ4" t="str">
        <f t="shared" si="0"/>
        <v>9月5</v>
      </c>
      <c r="AK4" t="str">
        <f t="shared" si="0"/>
        <v>9月6</v>
      </c>
      <c r="AL4" t="str">
        <f t="shared" si="0"/>
        <v>10月1</v>
      </c>
      <c r="AM4" t="str">
        <f t="shared" si="0"/>
        <v>10月2</v>
      </c>
      <c r="AN4" t="str">
        <f t="shared" si="0"/>
        <v>10月3</v>
      </c>
      <c r="AO4" t="str">
        <f t="shared" si="0"/>
        <v>10月4</v>
      </c>
      <c r="AP4" t="str">
        <f t="shared" si="0"/>
        <v>10月5</v>
      </c>
      <c r="AQ4" t="str">
        <f t="shared" si="0"/>
        <v>10月6</v>
      </c>
      <c r="AR4" t="str">
        <f t="shared" si="0"/>
        <v>11月1</v>
      </c>
      <c r="AS4" t="str">
        <f t="shared" si="0"/>
        <v>11月2</v>
      </c>
      <c r="AT4" t="str">
        <f t="shared" si="0"/>
        <v>11月3</v>
      </c>
      <c r="AU4" t="str">
        <f t="shared" si="0"/>
        <v>11月4</v>
      </c>
      <c r="AV4" t="str">
        <f t="shared" si="0"/>
        <v>11月5</v>
      </c>
      <c r="AW4" t="str">
        <f t="shared" si="0"/>
        <v>11月6</v>
      </c>
      <c r="AX4" t="str">
        <f t="shared" si="0"/>
        <v>12月1</v>
      </c>
      <c r="AY4" t="str">
        <f t="shared" si="0"/>
        <v>12月2</v>
      </c>
      <c r="AZ4" t="str">
        <f t="shared" si="0"/>
        <v>12月3</v>
      </c>
      <c r="BA4" t="str">
        <f t="shared" si="0"/>
        <v>12月4</v>
      </c>
      <c r="BB4" t="str">
        <f t="shared" si="0"/>
        <v>12月5</v>
      </c>
      <c r="BC4" t="str">
        <f t="shared" si="0"/>
        <v>12月6</v>
      </c>
      <c r="BD4" t="str">
        <f t="shared" si="0"/>
        <v>1月1</v>
      </c>
      <c r="BE4" t="str">
        <f t="shared" si="0"/>
        <v>1月2</v>
      </c>
      <c r="BF4" t="str">
        <f t="shared" si="0"/>
        <v>1月3</v>
      </c>
      <c r="BG4" t="str">
        <f t="shared" si="0"/>
        <v>1月4</v>
      </c>
      <c r="BH4" t="str">
        <f t="shared" si="0"/>
        <v>1月5</v>
      </c>
      <c r="BI4" t="str">
        <f t="shared" si="0"/>
        <v>1月6</v>
      </c>
      <c r="BJ4" t="str">
        <f t="shared" si="0"/>
        <v>2月1</v>
      </c>
      <c r="BK4" t="str">
        <f t="shared" si="0"/>
        <v>2月2</v>
      </c>
      <c r="BL4" t="str">
        <f t="shared" si="0"/>
        <v>2月3</v>
      </c>
      <c r="BM4" t="str">
        <f t="shared" si="0"/>
        <v>2月4</v>
      </c>
      <c r="BN4" t="str">
        <f t="shared" si="0"/>
        <v>2月5</v>
      </c>
      <c r="BO4" t="str">
        <f t="shared" si="0"/>
        <v>2月6</v>
      </c>
    </row>
    <row r="5" spans="1:79" x14ac:dyDescent="0.25">
      <c r="A5" t="s">
        <v>85</v>
      </c>
      <c r="B5" s="1"/>
      <c r="C5" s="1">
        <v>45354</v>
      </c>
      <c r="D5" s="1">
        <v>45361</v>
      </c>
      <c r="E5" s="1">
        <v>45368</v>
      </c>
      <c r="F5" s="1">
        <v>45375</v>
      </c>
      <c r="G5" s="1">
        <v>45382</v>
      </c>
      <c r="H5" s="1"/>
      <c r="I5" s="1">
        <v>45389</v>
      </c>
      <c r="J5" s="1">
        <v>45396</v>
      </c>
      <c r="K5" s="1">
        <v>45403</v>
      </c>
      <c r="L5" s="1">
        <v>45410</v>
      </c>
      <c r="M5" s="1"/>
      <c r="N5" s="1"/>
      <c r="O5" s="1">
        <v>45417</v>
      </c>
      <c r="P5" s="1">
        <v>45424</v>
      </c>
      <c r="Q5" s="1">
        <v>45431</v>
      </c>
      <c r="R5" s="1">
        <v>45438</v>
      </c>
      <c r="S5" s="1"/>
      <c r="U5" s="1">
        <v>45445</v>
      </c>
      <c r="V5" s="1">
        <v>45452</v>
      </c>
      <c r="W5" s="1">
        <v>45459</v>
      </c>
      <c r="X5" s="1">
        <v>45466</v>
      </c>
      <c r="Y5" s="1">
        <v>45473</v>
      </c>
      <c r="AA5" s="1">
        <v>45480</v>
      </c>
      <c r="AB5" s="1">
        <v>45487</v>
      </c>
      <c r="AC5" s="1">
        <v>45494</v>
      </c>
      <c r="AD5" s="1">
        <v>45501</v>
      </c>
      <c r="AE5" s="1"/>
      <c r="AF5" s="1">
        <v>45536</v>
      </c>
      <c r="AG5" s="1">
        <v>45543</v>
      </c>
      <c r="AH5" s="1">
        <v>45550</v>
      </c>
      <c r="AI5" s="1">
        <v>45557</v>
      </c>
      <c r="AJ5" s="1">
        <v>45564</v>
      </c>
      <c r="AK5" s="1"/>
      <c r="AL5" s="1"/>
      <c r="AM5" s="1">
        <v>45571</v>
      </c>
      <c r="AN5" s="1">
        <v>45578</v>
      </c>
      <c r="AO5" s="1">
        <v>45585</v>
      </c>
      <c r="AP5" s="1">
        <v>45592</v>
      </c>
      <c r="AQ5" s="1"/>
      <c r="AS5" s="1">
        <v>45599</v>
      </c>
      <c r="AT5" s="1">
        <v>45606</v>
      </c>
      <c r="AU5" s="1">
        <v>45613</v>
      </c>
      <c r="AV5" s="1">
        <v>45620</v>
      </c>
      <c r="AW5" s="1"/>
      <c r="AX5" s="1">
        <v>45627</v>
      </c>
      <c r="AY5" s="1">
        <v>45634</v>
      </c>
      <c r="AZ5" s="1">
        <v>45641</v>
      </c>
      <c r="BA5" s="1">
        <v>45648</v>
      </c>
      <c r="BB5" s="1">
        <v>45655</v>
      </c>
      <c r="BC5" s="1"/>
      <c r="BD5" s="1"/>
      <c r="BE5" s="1">
        <v>45662</v>
      </c>
      <c r="BF5" s="1">
        <v>45669</v>
      </c>
      <c r="BG5" s="1">
        <v>45676</v>
      </c>
      <c r="BH5" s="1">
        <v>45683</v>
      </c>
      <c r="BI5" s="1"/>
      <c r="BK5" s="1">
        <v>45690</v>
      </c>
      <c r="BL5" s="1">
        <v>45697</v>
      </c>
      <c r="BM5" s="1">
        <v>45704</v>
      </c>
      <c r="BN5" s="1">
        <v>45711</v>
      </c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x14ac:dyDescent="0.25">
      <c r="A6" t="s">
        <v>1</v>
      </c>
      <c r="B6" s="1"/>
      <c r="C6" s="1">
        <v>45355</v>
      </c>
      <c r="D6" s="1">
        <v>45362</v>
      </c>
      <c r="E6" s="1">
        <v>45369</v>
      </c>
      <c r="F6" s="1">
        <v>45376</v>
      </c>
      <c r="G6" s="1"/>
      <c r="H6" s="1">
        <v>45383</v>
      </c>
      <c r="I6" s="1">
        <v>45390</v>
      </c>
      <c r="J6" s="1">
        <v>45397</v>
      </c>
      <c r="K6" s="1">
        <v>45404</v>
      </c>
      <c r="L6" s="1">
        <v>45411</v>
      </c>
      <c r="M6" s="1"/>
      <c r="N6" s="1"/>
      <c r="O6" s="1">
        <v>45418</v>
      </c>
      <c r="P6" s="1">
        <v>45425</v>
      </c>
      <c r="Q6" s="1">
        <v>45432</v>
      </c>
      <c r="R6" s="1">
        <v>45439</v>
      </c>
      <c r="S6" s="1"/>
      <c r="T6" s="1"/>
      <c r="U6" s="1">
        <v>45446</v>
      </c>
      <c r="V6" s="1">
        <v>45453</v>
      </c>
      <c r="W6" s="1">
        <v>45460</v>
      </c>
      <c r="X6" s="1">
        <v>45467</v>
      </c>
      <c r="Y6" s="1"/>
      <c r="Z6" s="1">
        <v>45474</v>
      </c>
      <c r="AA6" s="1">
        <v>45481</v>
      </c>
      <c r="AB6" s="1">
        <v>45488</v>
      </c>
      <c r="AC6" s="1">
        <v>45495</v>
      </c>
      <c r="AD6" s="1">
        <v>45502</v>
      </c>
      <c r="AE6" s="1"/>
      <c r="AF6" s="1">
        <v>45537</v>
      </c>
      <c r="AG6" s="1">
        <v>45544</v>
      </c>
      <c r="AH6" s="1">
        <v>45551</v>
      </c>
      <c r="AI6" s="1">
        <v>45558</v>
      </c>
      <c r="AJ6" s="1">
        <v>45565</v>
      </c>
      <c r="AK6" s="1"/>
      <c r="AL6" s="1"/>
      <c r="AM6" s="1">
        <v>45572</v>
      </c>
      <c r="AN6" s="1">
        <v>45579</v>
      </c>
      <c r="AO6" s="1">
        <v>45586</v>
      </c>
      <c r="AP6" s="1">
        <v>45593</v>
      </c>
      <c r="AQ6" s="1"/>
      <c r="AR6" s="1"/>
      <c r="AS6" s="1">
        <v>45600</v>
      </c>
      <c r="AT6" s="1">
        <v>45607</v>
      </c>
      <c r="AU6" s="1">
        <v>45614</v>
      </c>
      <c r="AV6" s="1">
        <v>45621</v>
      </c>
      <c r="AW6" s="1"/>
      <c r="AX6" s="1">
        <v>45628</v>
      </c>
      <c r="AY6" s="1">
        <v>45635</v>
      </c>
      <c r="AZ6" s="1">
        <v>45642</v>
      </c>
      <c r="BA6" s="1">
        <v>45649</v>
      </c>
      <c r="BB6" s="1">
        <v>45656</v>
      </c>
      <c r="BC6" s="1"/>
      <c r="BD6" s="1"/>
      <c r="BE6" s="1">
        <v>45663</v>
      </c>
      <c r="BF6" s="1">
        <v>45670</v>
      </c>
      <c r="BG6" s="1">
        <v>45677</v>
      </c>
      <c r="BH6" s="1">
        <v>45684</v>
      </c>
      <c r="BI6" s="1"/>
      <c r="BJ6" s="1"/>
      <c r="BK6" s="1">
        <v>45691</v>
      </c>
      <c r="BL6" s="1">
        <v>45698</v>
      </c>
      <c r="BM6" s="1">
        <v>45705</v>
      </c>
      <c r="BN6" s="1">
        <v>45712</v>
      </c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9" x14ac:dyDescent="0.25">
      <c r="A7" t="s">
        <v>3</v>
      </c>
      <c r="B7" s="1"/>
      <c r="C7" s="1">
        <v>45356</v>
      </c>
      <c r="D7" s="1">
        <v>45363</v>
      </c>
      <c r="E7" s="1">
        <v>45370</v>
      </c>
      <c r="F7" s="1">
        <v>45377</v>
      </c>
      <c r="G7" s="1"/>
      <c r="H7" s="1">
        <v>45384</v>
      </c>
      <c r="I7" s="1">
        <v>45391</v>
      </c>
      <c r="J7" s="1">
        <v>45398</v>
      </c>
      <c r="K7" s="1">
        <v>45405</v>
      </c>
      <c r="L7" s="1">
        <v>45412</v>
      </c>
      <c r="M7" s="1"/>
      <c r="N7" s="1"/>
      <c r="O7" s="1">
        <v>45419</v>
      </c>
      <c r="P7" s="1">
        <v>45426</v>
      </c>
      <c r="Q7" s="1">
        <v>45433</v>
      </c>
      <c r="R7" s="1">
        <v>45440</v>
      </c>
      <c r="S7" s="1"/>
      <c r="T7" s="1"/>
      <c r="U7" s="1">
        <v>45447</v>
      </c>
      <c r="V7" s="1">
        <v>45454</v>
      </c>
      <c r="W7" s="1">
        <v>45461</v>
      </c>
      <c r="X7" s="1">
        <v>45468</v>
      </c>
      <c r="Y7" s="1"/>
      <c r="Z7" s="1">
        <v>45475</v>
      </c>
      <c r="AA7" s="1">
        <v>45482</v>
      </c>
      <c r="AB7" s="1">
        <v>45489</v>
      </c>
      <c r="AC7" s="1">
        <v>45496</v>
      </c>
      <c r="AD7" s="1">
        <v>45503</v>
      </c>
      <c r="AE7" s="1"/>
      <c r="AF7" s="1">
        <v>45538</v>
      </c>
      <c r="AG7" s="1">
        <v>45545</v>
      </c>
      <c r="AH7" s="1">
        <v>45552</v>
      </c>
      <c r="AI7" s="1">
        <v>45559</v>
      </c>
      <c r="AJ7" s="1"/>
      <c r="AK7" s="1"/>
      <c r="AL7" s="1">
        <v>45566</v>
      </c>
      <c r="AM7" s="1">
        <v>45573</v>
      </c>
      <c r="AN7" s="1">
        <v>45580</v>
      </c>
      <c r="AO7" s="1">
        <v>45587</v>
      </c>
      <c r="AP7" s="1">
        <v>45594</v>
      </c>
      <c r="AR7" s="1"/>
      <c r="AS7" s="1">
        <v>45601</v>
      </c>
      <c r="AT7" s="1">
        <v>45608</v>
      </c>
      <c r="AU7" s="1">
        <v>45615</v>
      </c>
      <c r="AV7" s="1">
        <v>45622</v>
      </c>
      <c r="AW7" s="1"/>
      <c r="AX7" s="1">
        <v>45629</v>
      </c>
      <c r="AY7" s="1">
        <v>45636</v>
      </c>
      <c r="AZ7" s="1">
        <v>45643</v>
      </c>
      <c r="BA7" s="1">
        <v>45650</v>
      </c>
      <c r="BB7" s="1">
        <v>45657</v>
      </c>
      <c r="BC7" s="1"/>
      <c r="BD7" s="1"/>
      <c r="BE7" s="1">
        <v>45664</v>
      </c>
      <c r="BF7" s="1">
        <v>45671</v>
      </c>
      <c r="BG7" s="1">
        <v>45678</v>
      </c>
      <c r="BH7" s="1">
        <v>45685</v>
      </c>
      <c r="BI7" s="1"/>
      <c r="BJ7" s="1"/>
      <c r="BK7" s="1">
        <v>45692</v>
      </c>
      <c r="BL7" s="1">
        <v>45699</v>
      </c>
      <c r="BM7" s="1">
        <v>45706</v>
      </c>
      <c r="BN7" s="1">
        <v>45713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9" x14ac:dyDescent="0.25">
      <c r="A8" t="s">
        <v>4</v>
      </c>
      <c r="B8" s="1"/>
      <c r="C8" s="1">
        <v>45357</v>
      </c>
      <c r="D8" s="1">
        <v>45364</v>
      </c>
      <c r="E8" s="1">
        <v>45371</v>
      </c>
      <c r="F8" s="1">
        <v>45378</v>
      </c>
      <c r="G8" s="1"/>
      <c r="H8" s="1">
        <v>45385</v>
      </c>
      <c r="I8" s="1">
        <v>45392</v>
      </c>
      <c r="J8" s="1">
        <v>45399</v>
      </c>
      <c r="K8" s="1">
        <v>45406</v>
      </c>
      <c r="L8" s="1"/>
      <c r="M8" s="1"/>
      <c r="N8" s="1">
        <v>45413</v>
      </c>
      <c r="O8" s="1">
        <v>45420</v>
      </c>
      <c r="P8" s="1">
        <v>45427</v>
      </c>
      <c r="Q8" s="1">
        <v>45434</v>
      </c>
      <c r="R8" s="1">
        <v>45441</v>
      </c>
      <c r="T8" s="1"/>
      <c r="U8" s="1">
        <v>45448</v>
      </c>
      <c r="V8" s="1">
        <v>45455</v>
      </c>
      <c r="W8" s="1">
        <v>45462</v>
      </c>
      <c r="X8" s="1">
        <v>45469</v>
      </c>
      <c r="Y8" s="1"/>
      <c r="Z8" s="1">
        <v>45476</v>
      </c>
      <c r="AA8" s="1">
        <v>45483</v>
      </c>
      <c r="AB8" s="1">
        <v>45490</v>
      </c>
      <c r="AC8" s="1">
        <v>45497</v>
      </c>
      <c r="AD8" s="1">
        <v>45504</v>
      </c>
      <c r="AE8" s="1"/>
      <c r="AF8" s="1">
        <v>45539</v>
      </c>
      <c r="AG8" s="1">
        <v>45546</v>
      </c>
      <c r="AH8" s="1">
        <v>45553</v>
      </c>
      <c r="AI8" s="1">
        <v>45560</v>
      </c>
      <c r="AJ8" s="1"/>
      <c r="AK8" s="1"/>
      <c r="AL8" s="1">
        <v>45567</v>
      </c>
      <c r="AM8" s="1">
        <v>45574</v>
      </c>
      <c r="AN8" s="1">
        <v>45581</v>
      </c>
      <c r="AO8" s="1">
        <v>45588</v>
      </c>
      <c r="AP8" s="1">
        <v>45595</v>
      </c>
      <c r="AQ8" s="1"/>
      <c r="AR8" s="1"/>
      <c r="AS8" s="1">
        <v>45602</v>
      </c>
      <c r="AT8" s="1">
        <v>45609</v>
      </c>
      <c r="AU8" s="1">
        <v>45616</v>
      </c>
      <c r="AV8" s="1">
        <v>45623</v>
      </c>
      <c r="AW8" s="1"/>
      <c r="AX8" s="1">
        <v>45630</v>
      </c>
      <c r="AY8" s="1">
        <v>45637</v>
      </c>
      <c r="AZ8" s="1">
        <v>45644</v>
      </c>
      <c r="BA8" s="1">
        <v>45651</v>
      </c>
      <c r="BB8" s="1"/>
      <c r="BC8" s="1"/>
      <c r="BD8" s="1">
        <v>45658</v>
      </c>
      <c r="BE8" s="1">
        <v>45665</v>
      </c>
      <c r="BF8" s="1">
        <v>45672</v>
      </c>
      <c r="BG8" s="1">
        <v>45679</v>
      </c>
      <c r="BH8" s="1">
        <v>45686</v>
      </c>
      <c r="BJ8" s="1"/>
      <c r="BK8" s="1">
        <v>45693</v>
      </c>
      <c r="BL8" s="1">
        <v>45700</v>
      </c>
      <c r="BM8" s="1">
        <v>45707</v>
      </c>
      <c r="BN8" s="1">
        <v>45714</v>
      </c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9" x14ac:dyDescent="0.25">
      <c r="A9" t="s">
        <v>5</v>
      </c>
      <c r="B9" s="1"/>
      <c r="C9" s="1">
        <v>45358</v>
      </c>
      <c r="D9" s="1">
        <v>45365</v>
      </c>
      <c r="E9" s="1">
        <v>45372</v>
      </c>
      <c r="F9" s="1">
        <v>45379</v>
      </c>
      <c r="G9" s="1"/>
      <c r="H9" s="1">
        <v>45386</v>
      </c>
      <c r="I9" s="1">
        <v>45393</v>
      </c>
      <c r="J9" s="1">
        <v>45400</v>
      </c>
      <c r="K9" s="1">
        <v>45407</v>
      </c>
      <c r="L9" s="1"/>
      <c r="M9" s="1"/>
      <c r="N9" s="1">
        <v>45414</v>
      </c>
      <c r="O9" s="1">
        <v>45421</v>
      </c>
      <c r="P9" s="1">
        <v>45428</v>
      </c>
      <c r="Q9" s="1">
        <v>45435</v>
      </c>
      <c r="R9" s="1">
        <v>45442</v>
      </c>
      <c r="T9" s="1"/>
      <c r="U9" s="1">
        <v>45449</v>
      </c>
      <c r="V9" s="1">
        <v>45456</v>
      </c>
      <c r="W9" s="1">
        <v>45463</v>
      </c>
      <c r="X9" s="1">
        <v>45470</v>
      </c>
      <c r="Y9" s="1"/>
      <c r="Z9" s="1">
        <v>45477</v>
      </c>
      <c r="AA9" s="1">
        <v>45484</v>
      </c>
      <c r="AB9" s="1">
        <v>45491</v>
      </c>
      <c r="AC9" s="1">
        <v>45498</v>
      </c>
      <c r="AD9" s="1"/>
      <c r="AF9" s="1">
        <v>45540</v>
      </c>
      <c r="AG9" s="1">
        <v>45547</v>
      </c>
      <c r="AH9" s="1">
        <v>45554</v>
      </c>
      <c r="AI9" s="1">
        <v>45561</v>
      </c>
      <c r="AJ9" s="1"/>
      <c r="AK9" s="1"/>
      <c r="AL9" s="1">
        <v>45568</v>
      </c>
      <c r="AM9" s="1">
        <v>45575</v>
      </c>
      <c r="AN9" s="1">
        <v>45582</v>
      </c>
      <c r="AO9" s="1">
        <v>45589</v>
      </c>
      <c r="AP9" s="1">
        <v>45596</v>
      </c>
      <c r="AQ9" s="1"/>
      <c r="AR9" s="1"/>
      <c r="AS9" s="1">
        <v>45603</v>
      </c>
      <c r="AT9" s="1">
        <v>45610</v>
      </c>
      <c r="AU9" s="1">
        <v>45617</v>
      </c>
      <c r="AV9" s="1">
        <v>45624</v>
      </c>
      <c r="AX9" s="1">
        <v>45631</v>
      </c>
      <c r="AY9" s="1">
        <v>45638</v>
      </c>
      <c r="AZ9" s="1">
        <v>45645</v>
      </c>
      <c r="BA9" s="1">
        <v>45652</v>
      </c>
      <c r="BB9" s="1"/>
      <c r="BC9" s="1"/>
      <c r="BD9" s="1">
        <v>45659</v>
      </c>
      <c r="BE9" s="1">
        <v>45666</v>
      </c>
      <c r="BF9" s="1">
        <v>45673</v>
      </c>
      <c r="BG9" s="1">
        <v>45680</v>
      </c>
      <c r="BH9" s="1">
        <v>45687</v>
      </c>
      <c r="BJ9" s="1"/>
      <c r="BK9" s="1">
        <v>45694</v>
      </c>
      <c r="BL9" s="1">
        <v>45701</v>
      </c>
      <c r="BM9" s="1">
        <v>45708</v>
      </c>
      <c r="BN9" s="1">
        <v>45715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9" x14ac:dyDescent="0.25">
      <c r="A10" t="s">
        <v>6</v>
      </c>
      <c r="B10" s="1">
        <v>45352</v>
      </c>
      <c r="C10" s="1">
        <v>45359</v>
      </c>
      <c r="D10" s="1">
        <v>45366</v>
      </c>
      <c r="E10" s="1">
        <v>45373</v>
      </c>
      <c r="F10" s="1">
        <v>45380</v>
      </c>
      <c r="H10" s="1">
        <v>45387</v>
      </c>
      <c r="I10" s="1">
        <v>45394</v>
      </c>
      <c r="J10" s="1">
        <v>45401</v>
      </c>
      <c r="K10" s="1">
        <v>45408</v>
      </c>
      <c r="L10" s="1"/>
      <c r="M10" s="1"/>
      <c r="N10" s="1">
        <v>45415</v>
      </c>
      <c r="O10" s="1">
        <v>45422</v>
      </c>
      <c r="P10" s="1">
        <v>45429</v>
      </c>
      <c r="Q10" s="1">
        <v>45436</v>
      </c>
      <c r="R10" s="1">
        <v>45443</v>
      </c>
      <c r="T10" s="1"/>
      <c r="U10" s="1">
        <v>45450</v>
      </c>
      <c r="V10" s="1">
        <v>45457</v>
      </c>
      <c r="W10" s="1">
        <v>45464</v>
      </c>
      <c r="X10" s="1">
        <v>45471</v>
      </c>
      <c r="Z10" s="1">
        <v>45478</v>
      </c>
      <c r="AA10" s="1">
        <v>45485</v>
      </c>
      <c r="AB10" s="1">
        <v>45492</v>
      </c>
      <c r="AC10" s="1">
        <v>45499</v>
      </c>
      <c r="AD10" s="1"/>
      <c r="AF10" s="1">
        <v>45541</v>
      </c>
      <c r="AG10" s="1">
        <v>45548</v>
      </c>
      <c r="AH10" s="1">
        <v>45555</v>
      </c>
      <c r="AI10" s="1">
        <v>45562</v>
      </c>
      <c r="AJ10" s="1"/>
      <c r="AK10" s="1"/>
      <c r="AL10" s="1">
        <v>45569</v>
      </c>
      <c r="AM10" s="1">
        <v>45576</v>
      </c>
      <c r="AN10" s="1">
        <v>45583</v>
      </c>
      <c r="AO10" s="1">
        <v>45590</v>
      </c>
      <c r="AP10" s="1"/>
      <c r="AQ10" s="1"/>
      <c r="AR10" s="1">
        <v>45597</v>
      </c>
      <c r="AS10" s="1">
        <v>45604</v>
      </c>
      <c r="AT10" s="1">
        <v>45611</v>
      </c>
      <c r="AU10" s="1">
        <v>45618</v>
      </c>
      <c r="AV10" s="1">
        <v>45625</v>
      </c>
      <c r="AX10" s="1">
        <v>45632</v>
      </c>
      <c r="AY10" s="1">
        <v>45639</v>
      </c>
      <c r="AZ10" s="1">
        <v>45646</v>
      </c>
      <c r="BA10" s="1">
        <v>45653</v>
      </c>
      <c r="BB10" s="1"/>
      <c r="BC10" s="1"/>
      <c r="BD10" s="1">
        <v>45660</v>
      </c>
      <c r="BE10" s="1">
        <v>45667</v>
      </c>
      <c r="BF10" s="1">
        <v>45674</v>
      </c>
      <c r="BG10" s="1">
        <v>45681</v>
      </c>
      <c r="BH10" s="1">
        <v>45688</v>
      </c>
      <c r="BJ10" s="1"/>
      <c r="BK10" s="1">
        <v>45695</v>
      </c>
      <c r="BL10" s="1">
        <v>45702</v>
      </c>
      <c r="BM10" s="1">
        <v>45709</v>
      </c>
      <c r="BN10" s="1">
        <v>45716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9" x14ac:dyDescent="0.25">
      <c r="A11" t="s">
        <v>7</v>
      </c>
      <c r="B11" s="1">
        <v>45353</v>
      </c>
      <c r="C11" s="1">
        <v>45360</v>
      </c>
      <c r="D11" s="1">
        <v>45367</v>
      </c>
      <c r="E11" s="1">
        <v>45374</v>
      </c>
      <c r="F11" s="1">
        <v>45381</v>
      </c>
      <c r="H11" s="1">
        <v>45388</v>
      </c>
      <c r="I11" s="1">
        <v>45395</v>
      </c>
      <c r="J11" s="1">
        <v>45402</v>
      </c>
      <c r="K11" s="1">
        <v>45409</v>
      </c>
      <c r="L11" s="1"/>
      <c r="M11" s="1"/>
      <c r="N11" s="1">
        <v>45416</v>
      </c>
      <c r="O11" s="1">
        <v>45423</v>
      </c>
      <c r="P11" s="1">
        <v>45430</v>
      </c>
      <c r="Q11" s="1">
        <v>45437</v>
      </c>
      <c r="R11" s="1"/>
      <c r="T11" s="1">
        <v>45444</v>
      </c>
      <c r="U11" s="1">
        <v>45451</v>
      </c>
      <c r="V11" s="1">
        <v>45458</v>
      </c>
      <c r="W11" s="1">
        <v>45465</v>
      </c>
      <c r="X11" s="1">
        <v>45472</v>
      </c>
      <c r="Z11" s="1">
        <v>45479</v>
      </c>
      <c r="AA11" s="1">
        <v>45486</v>
      </c>
      <c r="AB11" s="1">
        <v>45493</v>
      </c>
      <c r="AC11" s="1">
        <v>45500</v>
      </c>
      <c r="AD11" s="1"/>
      <c r="AF11" s="1">
        <v>45542</v>
      </c>
      <c r="AG11" s="1">
        <v>45549</v>
      </c>
      <c r="AH11" s="1">
        <v>45556</v>
      </c>
      <c r="AI11" s="1">
        <v>45563</v>
      </c>
      <c r="AJ11" s="1"/>
      <c r="AL11" s="1">
        <v>45570</v>
      </c>
      <c r="AM11" s="1">
        <v>45577</v>
      </c>
      <c r="AN11" s="1">
        <v>45584</v>
      </c>
      <c r="AO11" s="1">
        <v>45591</v>
      </c>
      <c r="AP11" s="1"/>
      <c r="AQ11" s="1"/>
      <c r="AR11" s="1">
        <v>45598</v>
      </c>
      <c r="AS11" s="1">
        <v>45605</v>
      </c>
      <c r="AT11" s="1">
        <v>45612</v>
      </c>
      <c r="AU11" s="1">
        <v>45619</v>
      </c>
      <c r="AV11" s="1">
        <v>45626</v>
      </c>
      <c r="AX11" s="1">
        <v>45633</v>
      </c>
      <c r="AY11" s="1">
        <v>45640</v>
      </c>
      <c r="AZ11" s="1">
        <v>45647</v>
      </c>
      <c r="BA11" s="1">
        <v>45654</v>
      </c>
      <c r="BB11" s="1"/>
      <c r="BC11" s="1"/>
      <c r="BD11" s="1">
        <v>45661</v>
      </c>
      <c r="BE11" s="1">
        <v>45668</v>
      </c>
      <c r="BF11" s="1">
        <v>45675</v>
      </c>
      <c r="BG11" s="1">
        <v>45682</v>
      </c>
      <c r="BH11" s="1"/>
      <c r="BJ11" s="1">
        <v>45689</v>
      </c>
      <c r="BK11" s="1">
        <v>45696</v>
      </c>
      <c r="BL11" s="1">
        <v>45703</v>
      </c>
      <c r="BM11" s="1">
        <v>45710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3" spans="1:79" x14ac:dyDescent="0.25">
      <c r="B13" s="1"/>
      <c r="C13" s="1"/>
    </row>
    <row r="14" spans="1:79" x14ac:dyDescent="0.25">
      <c r="B14" s="1"/>
      <c r="C14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B1:R369"/>
  <sheetViews>
    <sheetView workbookViewId="0">
      <selection activeCell="L2" sqref="L2"/>
    </sheetView>
  </sheetViews>
  <sheetFormatPr defaultRowHeight="14.25" x14ac:dyDescent="0.25"/>
  <cols>
    <col min="1" max="1" width="5.875" customWidth="1"/>
    <col min="3" max="3" width="2.875" bestFit="1" customWidth="1"/>
    <col min="5" max="5" width="2.25" customWidth="1"/>
  </cols>
  <sheetData>
    <row r="1" spans="2:18" x14ac:dyDescent="0.25">
      <c r="B1" t="s">
        <v>31</v>
      </c>
      <c r="C1" t="s">
        <v>23</v>
      </c>
      <c r="D1" t="s">
        <v>32</v>
      </c>
      <c r="H1" t="s">
        <v>116</v>
      </c>
      <c r="I1" t="s">
        <v>1</v>
      </c>
      <c r="J1" t="s">
        <v>3</v>
      </c>
      <c r="K1" t="s">
        <v>27</v>
      </c>
      <c r="L1" t="s">
        <v>28</v>
      </c>
      <c r="M1" t="s">
        <v>29</v>
      </c>
      <c r="N1" t="s">
        <v>30</v>
      </c>
      <c r="O1" t="s">
        <v>25</v>
      </c>
      <c r="P1" t="s">
        <v>26</v>
      </c>
      <c r="Q1" t="s">
        <v>94</v>
      </c>
      <c r="R1" t="s">
        <v>9</v>
      </c>
    </row>
    <row r="2" spans="2:18" x14ac:dyDescent="0.25">
      <c r="B2" s="1">
        <v>45352</v>
      </c>
      <c r="C2" t="s">
        <v>117</v>
      </c>
      <c r="E2">
        <f>IF(F2="","",1)</f>
        <v>1</v>
      </c>
      <c r="F2" t="s">
        <v>36</v>
      </c>
      <c r="H2">
        <v>1</v>
      </c>
      <c r="I2" s="60">
        <v>45355</v>
      </c>
      <c r="J2" s="60">
        <v>45356</v>
      </c>
      <c r="K2" s="60">
        <v>45357</v>
      </c>
      <c r="L2" s="60">
        <v>45358</v>
      </c>
      <c r="M2" s="60">
        <v>45359</v>
      </c>
      <c r="N2" s="60">
        <v>45353</v>
      </c>
      <c r="O2" t="s">
        <v>179</v>
      </c>
      <c r="P2" t="s">
        <v>181</v>
      </c>
      <c r="Q2" t="s">
        <v>95</v>
      </c>
      <c r="R2" t="s">
        <v>98</v>
      </c>
    </row>
    <row r="3" spans="2:18" x14ac:dyDescent="0.25">
      <c r="B3" s="1">
        <v>45353</v>
      </c>
      <c r="C3" t="s">
        <v>7</v>
      </c>
      <c r="D3">
        <v>1</v>
      </c>
      <c r="E3" t="str">
        <f t="shared" ref="E3:E66" si="0">IF(F3="","",1)</f>
        <v/>
      </c>
      <c r="H3">
        <v>2</v>
      </c>
      <c r="I3" s="14">
        <f>I2+7</f>
        <v>45362</v>
      </c>
      <c r="J3" s="14">
        <f t="shared" ref="J3:N4" si="1">J2+7</f>
        <v>45363</v>
      </c>
      <c r="K3" s="14">
        <f t="shared" si="1"/>
        <v>45364</v>
      </c>
      <c r="L3" s="14">
        <f t="shared" si="1"/>
        <v>45365</v>
      </c>
      <c r="M3" s="14">
        <f t="shared" si="1"/>
        <v>45366</v>
      </c>
      <c r="N3" s="14">
        <f t="shared" si="1"/>
        <v>45360</v>
      </c>
      <c r="O3" t="s">
        <v>180</v>
      </c>
      <c r="P3" t="str">
        <f>IF(P2="英語・国語","数学・国語","英語・国語")</f>
        <v>数学・国語</v>
      </c>
      <c r="Q3" t="s">
        <v>95</v>
      </c>
      <c r="R3" t="str">
        <f>IF(R2="数学","英語","数学")</f>
        <v>英語</v>
      </c>
    </row>
    <row r="4" spans="2:18" x14ac:dyDescent="0.25">
      <c r="B4" s="1">
        <v>45354</v>
      </c>
      <c r="C4" t="s">
        <v>10</v>
      </c>
      <c r="D4">
        <v>1</v>
      </c>
      <c r="E4" t="str">
        <f t="shared" si="0"/>
        <v/>
      </c>
      <c r="H4">
        <v>3</v>
      </c>
      <c r="I4" s="14">
        <f t="shared" ref="I4:N20" si="2">I3+7</f>
        <v>45369</v>
      </c>
      <c r="J4" s="14">
        <f t="shared" si="1"/>
        <v>45370</v>
      </c>
      <c r="K4" s="14">
        <f t="shared" si="1"/>
        <v>45371</v>
      </c>
      <c r="L4" s="14">
        <f t="shared" si="1"/>
        <v>45372</v>
      </c>
      <c r="M4" s="14">
        <f t="shared" si="1"/>
        <v>45373</v>
      </c>
      <c r="N4" s="14">
        <f t="shared" si="1"/>
        <v>45367</v>
      </c>
      <c r="O4" t="s">
        <v>179</v>
      </c>
      <c r="P4" t="str">
        <f t="shared" ref="P4:P40" si="3">IF(P3="英語・国語","数学・国語","英語・国語")</f>
        <v>英語・国語</v>
      </c>
      <c r="Q4" t="s">
        <v>95</v>
      </c>
      <c r="R4" t="str">
        <f t="shared" ref="R4:R40" si="4">IF(R3="数学","英語","数学")</f>
        <v>数学</v>
      </c>
    </row>
    <row r="5" spans="2:18" x14ac:dyDescent="0.25">
      <c r="B5" s="1">
        <v>45355</v>
      </c>
      <c r="C5" t="s">
        <v>0</v>
      </c>
      <c r="D5">
        <v>1</v>
      </c>
      <c r="E5" t="str">
        <f t="shared" si="0"/>
        <v/>
      </c>
      <c r="H5">
        <v>4</v>
      </c>
      <c r="I5" s="60">
        <v>45390</v>
      </c>
      <c r="J5" s="60">
        <v>45391</v>
      </c>
      <c r="K5" s="60">
        <v>45392</v>
      </c>
      <c r="L5" s="60">
        <v>45393</v>
      </c>
      <c r="M5" s="60">
        <v>45394</v>
      </c>
      <c r="N5" s="60">
        <v>45395</v>
      </c>
      <c r="O5" t="s">
        <v>180</v>
      </c>
      <c r="P5" t="str">
        <f t="shared" si="3"/>
        <v>数学・国語</v>
      </c>
      <c r="Q5" t="s">
        <v>95</v>
      </c>
      <c r="R5" t="str">
        <f t="shared" si="4"/>
        <v>英語</v>
      </c>
    </row>
    <row r="6" spans="2:18" x14ac:dyDescent="0.25">
      <c r="B6" s="1">
        <v>45356</v>
      </c>
      <c r="C6" t="s">
        <v>2</v>
      </c>
      <c r="D6">
        <v>1</v>
      </c>
      <c r="E6" t="str">
        <f t="shared" si="0"/>
        <v/>
      </c>
      <c r="H6">
        <v>5</v>
      </c>
      <c r="I6" s="14">
        <f t="shared" ref="I6:N18" si="5">I5+7</f>
        <v>45397</v>
      </c>
      <c r="J6" s="14">
        <f t="shared" si="5"/>
        <v>45398</v>
      </c>
      <c r="K6" s="14">
        <f t="shared" si="5"/>
        <v>45399</v>
      </c>
      <c r="L6" s="14">
        <f t="shared" si="5"/>
        <v>45400</v>
      </c>
      <c r="M6" s="14">
        <f t="shared" si="5"/>
        <v>45401</v>
      </c>
      <c r="N6" s="14">
        <f t="shared" si="5"/>
        <v>45402</v>
      </c>
      <c r="O6" t="s">
        <v>179</v>
      </c>
      <c r="P6" t="str">
        <f t="shared" si="3"/>
        <v>英語・国語</v>
      </c>
      <c r="Q6" t="s">
        <v>95</v>
      </c>
      <c r="R6" t="str">
        <f t="shared" si="4"/>
        <v>数学</v>
      </c>
    </row>
    <row r="7" spans="2:18" x14ac:dyDescent="0.25">
      <c r="B7" s="1">
        <v>45357</v>
      </c>
      <c r="C7" t="s">
        <v>4</v>
      </c>
      <c r="D7">
        <v>1</v>
      </c>
      <c r="E7" t="str">
        <f t="shared" si="0"/>
        <v/>
      </c>
      <c r="H7">
        <v>6</v>
      </c>
      <c r="I7" s="14">
        <f t="shared" si="5"/>
        <v>45404</v>
      </c>
      <c r="J7" s="14">
        <f t="shared" si="5"/>
        <v>45405</v>
      </c>
      <c r="K7" s="14">
        <f t="shared" si="5"/>
        <v>45406</v>
      </c>
      <c r="L7" s="14">
        <f t="shared" si="5"/>
        <v>45407</v>
      </c>
      <c r="M7" s="14">
        <f t="shared" si="5"/>
        <v>45408</v>
      </c>
      <c r="N7" s="14">
        <f t="shared" si="5"/>
        <v>45409</v>
      </c>
      <c r="O7" t="s">
        <v>180</v>
      </c>
      <c r="P7" t="str">
        <f t="shared" si="3"/>
        <v>数学・国語</v>
      </c>
      <c r="Q7" t="s">
        <v>95</v>
      </c>
      <c r="R7" t="str">
        <f t="shared" si="4"/>
        <v>英語</v>
      </c>
    </row>
    <row r="8" spans="2:18" x14ac:dyDescent="0.25">
      <c r="B8" s="1">
        <v>45358</v>
      </c>
      <c r="C8" t="s">
        <v>5</v>
      </c>
      <c r="D8">
        <v>1</v>
      </c>
      <c r="E8" t="str">
        <f t="shared" si="0"/>
        <v/>
      </c>
      <c r="H8">
        <v>7</v>
      </c>
      <c r="I8" s="60">
        <v>45418</v>
      </c>
      <c r="J8" s="60">
        <v>45419</v>
      </c>
      <c r="K8" s="60">
        <v>45420</v>
      </c>
      <c r="L8" s="60">
        <v>45421</v>
      </c>
      <c r="M8" s="60">
        <v>45422</v>
      </c>
      <c r="N8" s="60">
        <v>45423</v>
      </c>
      <c r="O8" t="s">
        <v>179</v>
      </c>
      <c r="P8" t="str">
        <f t="shared" si="3"/>
        <v>英語・国語</v>
      </c>
      <c r="Q8" t="s">
        <v>95</v>
      </c>
      <c r="R8" t="str">
        <f t="shared" si="4"/>
        <v>数学</v>
      </c>
    </row>
    <row r="9" spans="2:18" x14ac:dyDescent="0.25">
      <c r="B9" s="1">
        <v>45359</v>
      </c>
      <c r="C9" t="s">
        <v>6</v>
      </c>
      <c r="D9">
        <v>1</v>
      </c>
      <c r="E9" t="str">
        <f t="shared" si="0"/>
        <v/>
      </c>
      <c r="H9">
        <v>8</v>
      </c>
      <c r="I9" s="14">
        <f>I8+7</f>
        <v>45425</v>
      </c>
      <c r="J9" s="14">
        <f t="shared" si="5"/>
        <v>45426</v>
      </c>
      <c r="K9" s="14">
        <f t="shared" si="5"/>
        <v>45427</v>
      </c>
      <c r="L9" s="14">
        <f t="shared" si="5"/>
        <v>45428</v>
      </c>
      <c r="M9" s="14">
        <f t="shared" si="5"/>
        <v>45429</v>
      </c>
      <c r="N9" s="14">
        <f t="shared" si="5"/>
        <v>45430</v>
      </c>
      <c r="O9" t="s">
        <v>180</v>
      </c>
      <c r="P9" t="str">
        <f t="shared" si="3"/>
        <v>数学・国語</v>
      </c>
      <c r="Q9" t="s">
        <v>95</v>
      </c>
      <c r="R9" t="str">
        <f t="shared" si="4"/>
        <v>英語</v>
      </c>
    </row>
    <row r="10" spans="2:18" x14ac:dyDescent="0.25">
      <c r="B10" s="1">
        <v>45360</v>
      </c>
      <c r="C10" t="s">
        <v>7</v>
      </c>
      <c r="D10">
        <v>2</v>
      </c>
      <c r="E10" t="str">
        <f t="shared" si="0"/>
        <v/>
      </c>
      <c r="H10">
        <v>9</v>
      </c>
      <c r="I10" s="14">
        <f t="shared" ref="I10:I18" si="6">I9+7</f>
        <v>45432</v>
      </c>
      <c r="J10" s="14">
        <f t="shared" si="5"/>
        <v>45433</v>
      </c>
      <c r="K10" s="14">
        <f t="shared" si="5"/>
        <v>45434</v>
      </c>
      <c r="L10" s="14">
        <f t="shared" si="5"/>
        <v>45435</v>
      </c>
      <c r="M10" s="14">
        <f t="shared" si="5"/>
        <v>45436</v>
      </c>
      <c r="N10" s="14">
        <f t="shared" si="5"/>
        <v>45437</v>
      </c>
      <c r="O10" t="s">
        <v>179</v>
      </c>
      <c r="P10" t="str">
        <f t="shared" si="3"/>
        <v>英語・国語</v>
      </c>
      <c r="Q10" t="s">
        <v>95</v>
      </c>
      <c r="R10" t="str">
        <f t="shared" si="4"/>
        <v>数学</v>
      </c>
    </row>
    <row r="11" spans="2:18" x14ac:dyDescent="0.25">
      <c r="B11" s="1">
        <v>45361</v>
      </c>
      <c r="C11" t="s">
        <v>10</v>
      </c>
      <c r="D11">
        <v>2</v>
      </c>
      <c r="E11" t="str">
        <f t="shared" si="0"/>
        <v/>
      </c>
      <c r="H11">
        <v>10</v>
      </c>
      <c r="I11" s="14">
        <f t="shared" si="6"/>
        <v>45439</v>
      </c>
      <c r="J11" s="14">
        <f t="shared" si="5"/>
        <v>45440</v>
      </c>
      <c r="K11" s="14">
        <f t="shared" si="5"/>
        <v>45441</v>
      </c>
      <c r="L11" s="14">
        <f t="shared" si="5"/>
        <v>45442</v>
      </c>
      <c r="M11" s="14">
        <f t="shared" si="5"/>
        <v>45443</v>
      </c>
      <c r="N11" s="14">
        <f t="shared" si="5"/>
        <v>45444</v>
      </c>
      <c r="O11" t="s">
        <v>180</v>
      </c>
      <c r="P11" t="str">
        <f t="shared" si="3"/>
        <v>数学・国語</v>
      </c>
      <c r="Q11" t="s">
        <v>95</v>
      </c>
      <c r="R11" t="str">
        <f t="shared" si="4"/>
        <v>英語</v>
      </c>
    </row>
    <row r="12" spans="2:18" x14ac:dyDescent="0.25">
      <c r="B12" s="1">
        <v>45362</v>
      </c>
      <c r="C12" t="s">
        <v>0</v>
      </c>
      <c r="D12">
        <v>2</v>
      </c>
      <c r="E12" t="str">
        <f t="shared" si="0"/>
        <v/>
      </c>
      <c r="H12">
        <v>11</v>
      </c>
      <c r="I12" s="14">
        <f t="shared" si="6"/>
        <v>45446</v>
      </c>
      <c r="J12" s="14">
        <f t="shared" si="5"/>
        <v>45447</v>
      </c>
      <c r="K12" s="14">
        <f t="shared" si="5"/>
        <v>45448</v>
      </c>
      <c r="L12" s="14">
        <f t="shared" si="5"/>
        <v>45449</v>
      </c>
      <c r="M12" s="14">
        <f t="shared" si="5"/>
        <v>45450</v>
      </c>
      <c r="N12" s="14">
        <f t="shared" si="5"/>
        <v>45451</v>
      </c>
      <c r="O12" t="s">
        <v>179</v>
      </c>
      <c r="P12" t="str">
        <f t="shared" si="3"/>
        <v>英語・国語</v>
      </c>
      <c r="Q12" t="s">
        <v>95</v>
      </c>
      <c r="R12" t="str">
        <f t="shared" si="4"/>
        <v>数学</v>
      </c>
    </row>
    <row r="13" spans="2:18" x14ac:dyDescent="0.25">
      <c r="B13" s="1">
        <v>45363</v>
      </c>
      <c r="C13" t="s">
        <v>2</v>
      </c>
      <c r="D13">
        <v>2</v>
      </c>
      <c r="E13" t="str">
        <f t="shared" si="0"/>
        <v/>
      </c>
      <c r="H13">
        <v>12</v>
      </c>
      <c r="I13" s="14">
        <f t="shared" si="6"/>
        <v>45453</v>
      </c>
      <c r="J13" s="14">
        <f t="shared" si="5"/>
        <v>45454</v>
      </c>
      <c r="K13" s="14">
        <f t="shared" si="5"/>
        <v>45455</v>
      </c>
      <c r="L13" s="14">
        <f t="shared" si="5"/>
        <v>45456</v>
      </c>
      <c r="M13" s="14">
        <f t="shared" si="5"/>
        <v>45457</v>
      </c>
      <c r="N13" s="14">
        <f t="shared" si="5"/>
        <v>45458</v>
      </c>
      <c r="O13" t="s">
        <v>180</v>
      </c>
      <c r="P13" t="str">
        <f t="shared" si="3"/>
        <v>数学・国語</v>
      </c>
      <c r="Q13" t="s">
        <v>95</v>
      </c>
      <c r="R13" t="str">
        <f t="shared" si="4"/>
        <v>英語</v>
      </c>
    </row>
    <row r="14" spans="2:18" x14ac:dyDescent="0.25">
      <c r="B14" s="1">
        <v>45364</v>
      </c>
      <c r="C14" t="s">
        <v>4</v>
      </c>
      <c r="D14">
        <v>2</v>
      </c>
      <c r="E14" t="str">
        <f t="shared" si="0"/>
        <v/>
      </c>
      <c r="H14">
        <v>13</v>
      </c>
      <c r="I14" s="14">
        <f t="shared" si="6"/>
        <v>45460</v>
      </c>
      <c r="J14" s="14">
        <f t="shared" si="5"/>
        <v>45461</v>
      </c>
      <c r="K14" s="14">
        <f t="shared" si="5"/>
        <v>45462</v>
      </c>
      <c r="L14" s="14">
        <f t="shared" si="5"/>
        <v>45463</v>
      </c>
      <c r="M14" s="14">
        <f t="shared" si="5"/>
        <v>45464</v>
      </c>
      <c r="N14" s="14">
        <f t="shared" si="5"/>
        <v>45465</v>
      </c>
      <c r="O14" t="s">
        <v>179</v>
      </c>
      <c r="P14" t="str">
        <f t="shared" si="3"/>
        <v>英語・国語</v>
      </c>
      <c r="Q14" t="s">
        <v>95</v>
      </c>
      <c r="R14" t="str">
        <f t="shared" si="4"/>
        <v>数学</v>
      </c>
    </row>
    <row r="15" spans="2:18" x14ac:dyDescent="0.25">
      <c r="B15" s="1">
        <v>45365</v>
      </c>
      <c r="C15" t="s">
        <v>5</v>
      </c>
      <c r="D15">
        <v>2</v>
      </c>
      <c r="E15" t="str">
        <f t="shared" si="0"/>
        <v/>
      </c>
      <c r="H15">
        <v>14</v>
      </c>
      <c r="I15" s="14">
        <f t="shared" si="6"/>
        <v>45467</v>
      </c>
      <c r="J15" s="14">
        <f t="shared" si="5"/>
        <v>45468</v>
      </c>
      <c r="K15" s="14">
        <f t="shared" si="5"/>
        <v>45469</v>
      </c>
      <c r="L15" s="14">
        <f t="shared" si="5"/>
        <v>45470</v>
      </c>
      <c r="M15" s="14">
        <f t="shared" si="5"/>
        <v>45471</v>
      </c>
      <c r="N15" s="14">
        <f t="shared" si="5"/>
        <v>45472</v>
      </c>
      <c r="O15" t="s">
        <v>180</v>
      </c>
      <c r="P15" t="str">
        <f t="shared" si="3"/>
        <v>数学・国語</v>
      </c>
      <c r="Q15" t="s">
        <v>95</v>
      </c>
      <c r="R15" t="str">
        <f t="shared" si="4"/>
        <v>英語</v>
      </c>
    </row>
    <row r="16" spans="2:18" x14ac:dyDescent="0.25">
      <c r="B16" s="1">
        <v>45366</v>
      </c>
      <c r="C16" t="s">
        <v>6</v>
      </c>
      <c r="D16">
        <v>2</v>
      </c>
      <c r="E16" t="str">
        <f t="shared" si="0"/>
        <v/>
      </c>
      <c r="H16">
        <v>15</v>
      </c>
      <c r="I16" s="14">
        <f t="shared" si="6"/>
        <v>45474</v>
      </c>
      <c r="J16" s="14">
        <f t="shared" si="5"/>
        <v>45475</v>
      </c>
      <c r="K16" s="14">
        <f t="shared" si="5"/>
        <v>45476</v>
      </c>
      <c r="L16" s="14">
        <f t="shared" si="5"/>
        <v>45477</v>
      </c>
      <c r="M16" s="14">
        <f t="shared" si="5"/>
        <v>45478</v>
      </c>
      <c r="N16" s="14">
        <f t="shared" si="5"/>
        <v>45479</v>
      </c>
      <c r="O16" t="s">
        <v>179</v>
      </c>
      <c r="P16" t="str">
        <f t="shared" si="3"/>
        <v>英語・国語</v>
      </c>
      <c r="Q16" t="s">
        <v>95</v>
      </c>
      <c r="R16" t="str">
        <f t="shared" si="4"/>
        <v>数学</v>
      </c>
    </row>
    <row r="17" spans="2:18" x14ac:dyDescent="0.25">
      <c r="B17" s="1">
        <v>45367</v>
      </c>
      <c r="C17" t="s">
        <v>7</v>
      </c>
      <c r="D17">
        <v>3</v>
      </c>
      <c r="E17" t="str">
        <f t="shared" si="0"/>
        <v/>
      </c>
      <c r="H17">
        <v>16</v>
      </c>
      <c r="I17" s="14">
        <f t="shared" si="6"/>
        <v>45481</v>
      </c>
      <c r="J17" s="14">
        <f t="shared" si="5"/>
        <v>45482</v>
      </c>
      <c r="K17" s="14">
        <f t="shared" si="5"/>
        <v>45483</v>
      </c>
      <c r="L17" s="14">
        <f t="shared" si="5"/>
        <v>45484</v>
      </c>
      <c r="M17" s="14">
        <f t="shared" si="5"/>
        <v>45485</v>
      </c>
      <c r="N17" s="14">
        <f t="shared" si="5"/>
        <v>45486</v>
      </c>
      <c r="O17" t="s">
        <v>180</v>
      </c>
      <c r="P17" t="str">
        <f t="shared" si="3"/>
        <v>数学・国語</v>
      </c>
      <c r="Q17" t="s">
        <v>95</v>
      </c>
      <c r="R17" t="str">
        <f t="shared" si="4"/>
        <v>英語</v>
      </c>
    </row>
    <row r="18" spans="2:18" ht="15" thickBot="1" x14ac:dyDescent="0.3">
      <c r="B18" s="1">
        <v>45368</v>
      </c>
      <c r="C18" t="s">
        <v>10</v>
      </c>
      <c r="D18">
        <v>3</v>
      </c>
      <c r="E18" t="str">
        <f t="shared" si="0"/>
        <v/>
      </c>
      <c r="H18">
        <v>17</v>
      </c>
      <c r="I18" s="14">
        <f t="shared" si="6"/>
        <v>45488</v>
      </c>
      <c r="J18" s="14">
        <f t="shared" si="5"/>
        <v>45489</v>
      </c>
      <c r="K18" s="14">
        <f t="shared" si="5"/>
        <v>45490</v>
      </c>
      <c r="L18" s="14">
        <f t="shared" si="5"/>
        <v>45491</v>
      </c>
      <c r="M18" s="14">
        <f t="shared" si="5"/>
        <v>45492</v>
      </c>
      <c r="N18" s="14">
        <f t="shared" si="5"/>
        <v>45493</v>
      </c>
      <c r="O18" t="s">
        <v>179</v>
      </c>
      <c r="P18" t="str">
        <f t="shared" si="3"/>
        <v>英語・国語</v>
      </c>
      <c r="Q18" t="s">
        <v>95</v>
      </c>
      <c r="R18" t="str">
        <f t="shared" si="4"/>
        <v>数学</v>
      </c>
    </row>
    <row r="19" spans="2:18" ht="15" thickTop="1" x14ac:dyDescent="0.25">
      <c r="B19" s="1">
        <v>45369</v>
      </c>
      <c r="C19" t="s">
        <v>0</v>
      </c>
      <c r="D19">
        <v>3</v>
      </c>
      <c r="E19" t="str">
        <f t="shared" si="0"/>
        <v/>
      </c>
      <c r="H19" s="61">
        <v>18</v>
      </c>
      <c r="I19" s="62">
        <v>45537</v>
      </c>
      <c r="J19" s="62">
        <v>45538</v>
      </c>
      <c r="K19" s="62">
        <v>45539</v>
      </c>
      <c r="L19" s="62">
        <v>45540</v>
      </c>
      <c r="M19" s="62">
        <v>45541</v>
      </c>
      <c r="N19" s="62">
        <v>45542</v>
      </c>
      <c r="O19" s="61" t="str">
        <f>O18</f>
        <v>英語</v>
      </c>
      <c r="P19" s="61" t="str">
        <f>P18</f>
        <v>英語・国語</v>
      </c>
      <c r="Q19" s="61" t="str">
        <f>Q18</f>
        <v>理科・社会</v>
      </c>
      <c r="R19" s="61" t="str">
        <f>R18</f>
        <v>数学</v>
      </c>
    </row>
    <row r="20" spans="2:18" x14ac:dyDescent="0.25">
      <c r="B20" s="1">
        <v>45370</v>
      </c>
      <c r="C20" t="s">
        <v>2</v>
      </c>
      <c r="D20">
        <v>3</v>
      </c>
      <c r="E20" t="str">
        <f t="shared" si="0"/>
        <v/>
      </c>
      <c r="H20">
        <v>19</v>
      </c>
      <c r="I20" s="14">
        <f t="shared" si="2"/>
        <v>45544</v>
      </c>
      <c r="J20" s="14">
        <f t="shared" si="2"/>
        <v>45545</v>
      </c>
      <c r="K20" s="14">
        <f t="shared" si="2"/>
        <v>45546</v>
      </c>
      <c r="L20" s="14">
        <f t="shared" si="2"/>
        <v>45547</v>
      </c>
      <c r="M20" s="14">
        <f t="shared" si="2"/>
        <v>45548</v>
      </c>
      <c r="N20" s="14">
        <f t="shared" si="2"/>
        <v>45549</v>
      </c>
      <c r="O20" t="s">
        <v>177</v>
      </c>
      <c r="P20" t="str">
        <f t="shared" si="3"/>
        <v>数学・国語</v>
      </c>
      <c r="Q20" t="s">
        <v>95</v>
      </c>
      <c r="R20" s="59" t="str">
        <f t="shared" si="4"/>
        <v>英語</v>
      </c>
    </row>
    <row r="21" spans="2:18" x14ac:dyDescent="0.25">
      <c r="B21" s="1">
        <v>45371</v>
      </c>
      <c r="C21" t="s">
        <v>4</v>
      </c>
      <c r="D21">
        <v>3</v>
      </c>
      <c r="E21" t="str">
        <f t="shared" si="0"/>
        <v/>
      </c>
      <c r="H21">
        <v>20</v>
      </c>
      <c r="I21" s="14">
        <f t="shared" ref="I21:N33" si="7">I20+7</f>
        <v>45551</v>
      </c>
      <c r="J21" s="14">
        <f t="shared" si="7"/>
        <v>45552</v>
      </c>
      <c r="K21" s="14">
        <f t="shared" si="7"/>
        <v>45553</v>
      </c>
      <c r="L21" s="14">
        <f t="shared" si="7"/>
        <v>45554</v>
      </c>
      <c r="M21" s="14">
        <f t="shared" si="7"/>
        <v>45555</v>
      </c>
      <c r="N21" s="14">
        <f t="shared" si="7"/>
        <v>45556</v>
      </c>
      <c r="O21" t="s">
        <v>177</v>
      </c>
      <c r="P21" t="str">
        <f t="shared" si="3"/>
        <v>英語・国語</v>
      </c>
      <c r="Q21" t="s">
        <v>95</v>
      </c>
      <c r="R21" s="59" t="str">
        <f t="shared" si="4"/>
        <v>数学</v>
      </c>
    </row>
    <row r="22" spans="2:18" x14ac:dyDescent="0.25">
      <c r="B22" s="1">
        <v>45372</v>
      </c>
      <c r="C22" t="s">
        <v>5</v>
      </c>
      <c r="D22">
        <v>3</v>
      </c>
      <c r="E22" t="str">
        <f t="shared" si="0"/>
        <v/>
      </c>
      <c r="H22">
        <v>21</v>
      </c>
      <c r="I22" s="14">
        <f t="shared" si="7"/>
        <v>45558</v>
      </c>
      <c r="J22" s="14">
        <f t="shared" si="7"/>
        <v>45559</v>
      </c>
      <c r="K22" s="14">
        <f t="shared" si="7"/>
        <v>45560</v>
      </c>
      <c r="L22" s="14">
        <f t="shared" si="7"/>
        <v>45561</v>
      </c>
      <c r="M22" s="14">
        <f t="shared" si="7"/>
        <v>45562</v>
      </c>
      <c r="N22" s="14">
        <f t="shared" si="7"/>
        <v>45563</v>
      </c>
      <c r="O22" t="s">
        <v>177</v>
      </c>
      <c r="P22" t="str">
        <f t="shared" si="3"/>
        <v>数学・国語</v>
      </c>
      <c r="Q22" t="s">
        <v>95</v>
      </c>
      <c r="R22" s="59" t="str">
        <f t="shared" si="4"/>
        <v>英語</v>
      </c>
    </row>
    <row r="23" spans="2:18" x14ac:dyDescent="0.25">
      <c r="B23" s="1">
        <v>45373</v>
      </c>
      <c r="C23" t="s">
        <v>6</v>
      </c>
      <c r="D23">
        <v>3</v>
      </c>
      <c r="E23" t="str">
        <f t="shared" si="0"/>
        <v/>
      </c>
      <c r="H23">
        <v>22</v>
      </c>
      <c r="I23" s="14">
        <f t="shared" si="7"/>
        <v>45565</v>
      </c>
      <c r="J23" s="14">
        <f t="shared" si="7"/>
        <v>45566</v>
      </c>
      <c r="K23" s="14">
        <f t="shared" si="7"/>
        <v>45567</v>
      </c>
      <c r="L23" s="14">
        <f t="shared" si="7"/>
        <v>45568</v>
      </c>
      <c r="M23" s="14">
        <f t="shared" si="7"/>
        <v>45569</v>
      </c>
      <c r="N23" s="14">
        <f t="shared" si="7"/>
        <v>45570</v>
      </c>
      <c r="O23" t="s">
        <v>177</v>
      </c>
      <c r="P23" t="str">
        <f t="shared" si="3"/>
        <v>英語・国語</v>
      </c>
      <c r="Q23" t="s">
        <v>95</v>
      </c>
      <c r="R23" s="59" t="str">
        <f t="shared" si="4"/>
        <v>数学</v>
      </c>
    </row>
    <row r="24" spans="2:18" x14ac:dyDescent="0.25">
      <c r="B24" s="1">
        <v>45374</v>
      </c>
      <c r="C24" t="s">
        <v>7</v>
      </c>
      <c r="E24">
        <f t="shared" si="0"/>
        <v>1</v>
      </c>
      <c r="F24" t="s">
        <v>41</v>
      </c>
      <c r="H24">
        <v>23</v>
      </c>
      <c r="I24" s="14">
        <f t="shared" si="7"/>
        <v>45572</v>
      </c>
      <c r="J24" s="14">
        <f t="shared" si="7"/>
        <v>45573</v>
      </c>
      <c r="K24" s="14">
        <f t="shared" si="7"/>
        <v>45574</v>
      </c>
      <c r="L24" s="14">
        <f t="shared" si="7"/>
        <v>45575</v>
      </c>
      <c r="M24" s="14">
        <f t="shared" si="7"/>
        <v>45576</v>
      </c>
      <c r="N24" s="14">
        <f t="shared" si="7"/>
        <v>45577</v>
      </c>
      <c r="O24" t="s">
        <v>177</v>
      </c>
      <c r="P24" t="str">
        <f t="shared" si="3"/>
        <v>数学・国語</v>
      </c>
      <c r="Q24" t="s">
        <v>95</v>
      </c>
      <c r="R24" s="59" t="str">
        <f t="shared" si="4"/>
        <v>英語</v>
      </c>
    </row>
    <row r="25" spans="2:18" x14ac:dyDescent="0.25">
      <c r="B25" s="1">
        <v>45375</v>
      </c>
      <c r="C25" t="s">
        <v>10</v>
      </c>
      <c r="E25">
        <f t="shared" si="0"/>
        <v>1</v>
      </c>
      <c r="F25" t="s">
        <v>41</v>
      </c>
      <c r="H25">
        <v>24</v>
      </c>
      <c r="I25" s="14">
        <f t="shared" si="7"/>
        <v>45579</v>
      </c>
      <c r="J25" s="14">
        <f t="shared" si="7"/>
        <v>45580</v>
      </c>
      <c r="K25" s="14">
        <f t="shared" si="7"/>
        <v>45581</v>
      </c>
      <c r="L25" s="14">
        <f t="shared" si="7"/>
        <v>45582</v>
      </c>
      <c r="M25" s="14">
        <f t="shared" si="7"/>
        <v>45583</v>
      </c>
      <c r="N25" s="14">
        <f t="shared" si="7"/>
        <v>45584</v>
      </c>
      <c r="O25" t="s">
        <v>177</v>
      </c>
      <c r="P25" t="str">
        <f t="shared" si="3"/>
        <v>英語・国語</v>
      </c>
      <c r="Q25" t="s">
        <v>95</v>
      </c>
      <c r="R25" s="59" t="str">
        <f t="shared" si="4"/>
        <v>数学</v>
      </c>
    </row>
    <row r="26" spans="2:18" x14ac:dyDescent="0.25">
      <c r="B26" s="1">
        <v>45376</v>
      </c>
      <c r="C26" t="s">
        <v>0</v>
      </c>
      <c r="E26">
        <f t="shared" si="0"/>
        <v>1</v>
      </c>
      <c r="F26" t="s">
        <v>41</v>
      </c>
      <c r="H26">
        <v>25</v>
      </c>
      <c r="I26" s="14">
        <f t="shared" si="7"/>
        <v>45586</v>
      </c>
      <c r="J26" s="14">
        <f t="shared" si="7"/>
        <v>45587</v>
      </c>
      <c r="K26" s="14">
        <f t="shared" si="7"/>
        <v>45588</v>
      </c>
      <c r="L26" s="14">
        <f t="shared" si="7"/>
        <v>45589</v>
      </c>
      <c r="M26" s="14">
        <f t="shared" si="7"/>
        <v>45590</v>
      </c>
      <c r="N26" s="14">
        <f t="shared" si="7"/>
        <v>45591</v>
      </c>
      <c r="O26" t="s">
        <v>177</v>
      </c>
      <c r="P26" t="str">
        <f t="shared" si="3"/>
        <v>数学・国語</v>
      </c>
      <c r="Q26" t="s">
        <v>95</v>
      </c>
      <c r="R26" s="59" t="str">
        <f t="shared" si="4"/>
        <v>英語</v>
      </c>
    </row>
    <row r="27" spans="2:18" x14ac:dyDescent="0.25">
      <c r="B27" s="1">
        <v>45377</v>
      </c>
      <c r="C27" t="s">
        <v>2</v>
      </c>
      <c r="E27">
        <f t="shared" si="0"/>
        <v>1</v>
      </c>
      <c r="F27" t="s">
        <v>41</v>
      </c>
      <c r="H27">
        <v>26</v>
      </c>
      <c r="I27" s="60">
        <v>45600</v>
      </c>
      <c r="J27" s="60">
        <v>45601</v>
      </c>
      <c r="K27" s="60">
        <v>45602</v>
      </c>
      <c r="L27" s="60">
        <v>45603</v>
      </c>
      <c r="M27" s="60">
        <v>45597</v>
      </c>
      <c r="N27" s="60">
        <v>45598</v>
      </c>
      <c r="O27" t="s">
        <v>177</v>
      </c>
      <c r="P27" t="str">
        <f t="shared" si="3"/>
        <v>英語・国語</v>
      </c>
      <c r="Q27" t="s">
        <v>95</v>
      </c>
      <c r="R27" s="59" t="str">
        <f t="shared" si="4"/>
        <v>数学</v>
      </c>
    </row>
    <row r="28" spans="2:18" x14ac:dyDescent="0.25">
      <c r="B28" s="1">
        <v>45378</v>
      </c>
      <c r="C28" t="s">
        <v>4</v>
      </c>
      <c r="E28">
        <f t="shared" si="0"/>
        <v>1</v>
      </c>
      <c r="F28" t="s">
        <v>41</v>
      </c>
      <c r="H28">
        <v>27</v>
      </c>
      <c r="I28" s="14">
        <f t="shared" si="7"/>
        <v>45607</v>
      </c>
      <c r="J28" s="14">
        <f t="shared" si="7"/>
        <v>45608</v>
      </c>
      <c r="K28" s="14">
        <f t="shared" si="7"/>
        <v>45609</v>
      </c>
      <c r="L28" s="14">
        <f t="shared" si="7"/>
        <v>45610</v>
      </c>
      <c r="M28" s="14">
        <f t="shared" si="7"/>
        <v>45604</v>
      </c>
      <c r="N28" s="14">
        <f t="shared" si="7"/>
        <v>45605</v>
      </c>
      <c r="O28" t="s">
        <v>177</v>
      </c>
      <c r="P28" t="str">
        <f t="shared" si="3"/>
        <v>数学・国語</v>
      </c>
      <c r="Q28" t="s">
        <v>95</v>
      </c>
      <c r="R28" s="59" t="str">
        <f t="shared" si="4"/>
        <v>英語</v>
      </c>
    </row>
    <row r="29" spans="2:18" x14ac:dyDescent="0.25">
      <c r="B29" s="1">
        <v>45379</v>
      </c>
      <c r="C29" t="s">
        <v>5</v>
      </c>
      <c r="E29">
        <f t="shared" si="0"/>
        <v>1</v>
      </c>
      <c r="F29" t="s">
        <v>41</v>
      </c>
      <c r="H29">
        <v>28</v>
      </c>
      <c r="I29" s="14">
        <f t="shared" si="7"/>
        <v>45614</v>
      </c>
      <c r="J29" s="14">
        <f t="shared" si="7"/>
        <v>45615</v>
      </c>
      <c r="K29" s="14">
        <f t="shared" si="7"/>
        <v>45616</v>
      </c>
      <c r="L29" s="14">
        <f t="shared" si="7"/>
        <v>45617</v>
      </c>
      <c r="M29" s="14">
        <f t="shared" si="7"/>
        <v>45611</v>
      </c>
      <c r="N29" s="14">
        <f t="shared" si="7"/>
        <v>45612</v>
      </c>
      <c r="O29" t="s">
        <v>177</v>
      </c>
      <c r="P29" t="str">
        <f t="shared" si="3"/>
        <v>英語・国語</v>
      </c>
      <c r="Q29" t="s">
        <v>95</v>
      </c>
      <c r="R29" s="59" t="str">
        <f t="shared" si="4"/>
        <v>数学</v>
      </c>
    </row>
    <row r="30" spans="2:18" x14ac:dyDescent="0.25">
      <c r="B30" s="1">
        <v>45380</v>
      </c>
      <c r="C30" t="s">
        <v>6</v>
      </c>
      <c r="E30">
        <f t="shared" si="0"/>
        <v>1</v>
      </c>
      <c r="F30" t="s">
        <v>41</v>
      </c>
      <c r="H30">
        <v>29</v>
      </c>
      <c r="I30" s="60">
        <v>45628</v>
      </c>
      <c r="J30" s="60">
        <v>45629</v>
      </c>
      <c r="K30" s="60">
        <v>45630</v>
      </c>
      <c r="L30" s="60">
        <v>45631</v>
      </c>
      <c r="M30" s="14">
        <f t="shared" si="7"/>
        <v>45618</v>
      </c>
      <c r="N30" s="14">
        <f t="shared" si="7"/>
        <v>45619</v>
      </c>
      <c r="O30" t="s">
        <v>177</v>
      </c>
      <c r="P30" t="str">
        <f t="shared" si="3"/>
        <v>数学・国語</v>
      </c>
      <c r="Q30" t="s">
        <v>95</v>
      </c>
      <c r="R30" s="59" t="str">
        <f t="shared" si="4"/>
        <v>英語</v>
      </c>
    </row>
    <row r="31" spans="2:18" x14ac:dyDescent="0.25">
      <c r="B31" s="1">
        <v>45381</v>
      </c>
      <c r="C31" t="s">
        <v>7</v>
      </c>
      <c r="E31">
        <f t="shared" si="0"/>
        <v>1</v>
      </c>
      <c r="F31" t="s">
        <v>41</v>
      </c>
      <c r="H31">
        <v>30</v>
      </c>
      <c r="I31" s="14">
        <f t="shared" si="7"/>
        <v>45635</v>
      </c>
      <c r="J31" s="14">
        <f t="shared" si="7"/>
        <v>45636</v>
      </c>
      <c r="K31" s="14">
        <f t="shared" si="7"/>
        <v>45637</v>
      </c>
      <c r="L31" s="14">
        <f t="shared" si="7"/>
        <v>45638</v>
      </c>
      <c r="M31" s="60">
        <v>45632</v>
      </c>
      <c r="N31" s="60">
        <v>45633</v>
      </c>
      <c r="O31" t="s">
        <v>177</v>
      </c>
      <c r="P31" t="str">
        <f t="shared" si="3"/>
        <v>英語・国語</v>
      </c>
      <c r="Q31" t="s">
        <v>95</v>
      </c>
      <c r="R31" s="59" t="str">
        <f t="shared" si="4"/>
        <v>数学</v>
      </c>
    </row>
    <row r="32" spans="2:18" x14ac:dyDescent="0.25">
      <c r="B32" s="1">
        <v>45382</v>
      </c>
      <c r="C32" t="s">
        <v>10</v>
      </c>
      <c r="E32">
        <f t="shared" si="0"/>
        <v>1</v>
      </c>
      <c r="F32" t="s">
        <v>41</v>
      </c>
      <c r="H32">
        <v>31</v>
      </c>
      <c r="I32" s="14">
        <f t="shared" si="7"/>
        <v>45642</v>
      </c>
      <c r="J32" s="14">
        <f t="shared" si="7"/>
        <v>45643</v>
      </c>
      <c r="K32" s="14">
        <f t="shared" si="7"/>
        <v>45644</v>
      </c>
      <c r="L32" s="14">
        <f t="shared" si="7"/>
        <v>45645</v>
      </c>
      <c r="M32" s="14">
        <f t="shared" si="7"/>
        <v>45639</v>
      </c>
      <c r="N32" s="14">
        <f t="shared" si="7"/>
        <v>45640</v>
      </c>
      <c r="O32" t="s">
        <v>177</v>
      </c>
      <c r="P32" t="str">
        <f t="shared" si="3"/>
        <v>数学・国語</v>
      </c>
      <c r="Q32" t="s">
        <v>95</v>
      </c>
      <c r="R32" s="59" t="str">
        <f t="shared" si="4"/>
        <v>英語</v>
      </c>
    </row>
    <row r="33" spans="2:18" x14ac:dyDescent="0.25">
      <c r="B33" s="1">
        <v>45383</v>
      </c>
      <c r="C33" t="s">
        <v>0</v>
      </c>
      <c r="E33">
        <f t="shared" si="0"/>
        <v>1</v>
      </c>
      <c r="F33" t="s">
        <v>41</v>
      </c>
      <c r="H33">
        <v>32</v>
      </c>
      <c r="I33" s="60">
        <v>45297</v>
      </c>
      <c r="J33" s="60">
        <v>45298</v>
      </c>
      <c r="K33" s="60">
        <v>45299</v>
      </c>
      <c r="L33" s="60">
        <v>45300</v>
      </c>
      <c r="M33" s="14">
        <f t="shared" si="7"/>
        <v>45646</v>
      </c>
      <c r="N33" s="14">
        <f t="shared" si="7"/>
        <v>45647</v>
      </c>
      <c r="O33" t="s">
        <v>177</v>
      </c>
      <c r="P33" t="str">
        <f t="shared" si="3"/>
        <v>英語・国語</v>
      </c>
      <c r="Q33" t="s">
        <v>95</v>
      </c>
      <c r="R33" s="59" t="str">
        <f t="shared" si="4"/>
        <v>数学</v>
      </c>
    </row>
    <row r="34" spans="2:18" x14ac:dyDescent="0.25">
      <c r="B34" s="1">
        <v>45384</v>
      </c>
      <c r="C34" t="s">
        <v>2</v>
      </c>
      <c r="E34">
        <f t="shared" si="0"/>
        <v>1</v>
      </c>
      <c r="F34" t="s">
        <v>41</v>
      </c>
      <c r="H34">
        <v>33</v>
      </c>
      <c r="I34" s="14">
        <f>I33+7</f>
        <v>45304</v>
      </c>
      <c r="J34" s="14">
        <f t="shared" ref="J34:N40" si="8">J33+7</f>
        <v>45305</v>
      </c>
      <c r="K34" s="14">
        <f t="shared" si="8"/>
        <v>45306</v>
      </c>
      <c r="L34" s="14">
        <f t="shared" si="8"/>
        <v>45307</v>
      </c>
      <c r="M34" s="60">
        <v>45301</v>
      </c>
      <c r="N34" s="60">
        <v>45302</v>
      </c>
      <c r="O34" t="s">
        <v>177</v>
      </c>
      <c r="P34" t="str">
        <f t="shared" si="3"/>
        <v>数学・国語</v>
      </c>
      <c r="Q34" t="s">
        <v>95</v>
      </c>
      <c r="R34" s="59" t="str">
        <f t="shared" si="4"/>
        <v>英語</v>
      </c>
    </row>
    <row r="35" spans="2:18" x14ac:dyDescent="0.25">
      <c r="B35" s="1">
        <v>45385</v>
      </c>
      <c r="C35" t="s">
        <v>4</v>
      </c>
      <c r="E35">
        <f t="shared" si="0"/>
        <v>1</v>
      </c>
      <c r="F35" t="s">
        <v>41</v>
      </c>
      <c r="H35">
        <v>34</v>
      </c>
      <c r="I35" s="14">
        <f t="shared" ref="I35:K40" si="9">I34+7</f>
        <v>45311</v>
      </c>
      <c r="J35" s="14">
        <f t="shared" si="8"/>
        <v>45312</v>
      </c>
      <c r="K35" s="14">
        <f t="shared" si="8"/>
        <v>45313</v>
      </c>
      <c r="L35" s="14">
        <f t="shared" si="8"/>
        <v>45314</v>
      </c>
      <c r="M35" s="14">
        <f t="shared" si="8"/>
        <v>45308</v>
      </c>
      <c r="N35" s="14">
        <f t="shared" si="8"/>
        <v>45309</v>
      </c>
      <c r="O35" t="s">
        <v>177</v>
      </c>
      <c r="P35" t="str">
        <f t="shared" si="3"/>
        <v>英語・国語</v>
      </c>
      <c r="Q35" t="s">
        <v>95</v>
      </c>
      <c r="R35" s="59" t="str">
        <f t="shared" si="4"/>
        <v>数学</v>
      </c>
    </row>
    <row r="36" spans="2:18" x14ac:dyDescent="0.25">
      <c r="B36" s="1">
        <v>45386</v>
      </c>
      <c r="C36" t="s">
        <v>5</v>
      </c>
      <c r="E36">
        <f t="shared" si="0"/>
        <v>1</v>
      </c>
      <c r="F36" t="s">
        <v>41</v>
      </c>
      <c r="H36">
        <v>35</v>
      </c>
      <c r="I36" s="14">
        <f t="shared" si="9"/>
        <v>45318</v>
      </c>
      <c r="J36" s="14">
        <f t="shared" si="9"/>
        <v>45319</v>
      </c>
      <c r="K36" s="14">
        <f t="shared" si="9"/>
        <v>45320</v>
      </c>
      <c r="L36" s="14">
        <f t="shared" si="8"/>
        <v>45321</v>
      </c>
      <c r="M36" s="14">
        <f t="shared" si="8"/>
        <v>45315</v>
      </c>
      <c r="N36" s="14">
        <f t="shared" si="8"/>
        <v>45316</v>
      </c>
      <c r="O36" t="s">
        <v>177</v>
      </c>
      <c r="P36" t="str">
        <f t="shared" si="3"/>
        <v>数学・国語</v>
      </c>
      <c r="Q36" t="s">
        <v>95</v>
      </c>
      <c r="R36" s="59" t="str">
        <f t="shared" si="4"/>
        <v>英語</v>
      </c>
    </row>
    <row r="37" spans="2:18" x14ac:dyDescent="0.25">
      <c r="B37" s="1">
        <v>45387</v>
      </c>
      <c r="C37" t="s">
        <v>6</v>
      </c>
      <c r="E37">
        <f t="shared" si="0"/>
        <v>1</v>
      </c>
      <c r="F37" t="s">
        <v>41</v>
      </c>
      <c r="H37">
        <v>36</v>
      </c>
      <c r="I37" s="14">
        <f t="shared" si="9"/>
        <v>45325</v>
      </c>
      <c r="J37" s="14">
        <f t="shared" si="9"/>
        <v>45326</v>
      </c>
      <c r="K37" s="14">
        <f t="shared" si="9"/>
        <v>45327</v>
      </c>
      <c r="L37" s="14">
        <f t="shared" si="8"/>
        <v>45328</v>
      </c>
      <c r="M37" s="14">
        <f t="shared" si="8"/>
        <v>45322</v>
      </c>
      <c r="N37" s="14">
        <f t="shared" si="8"/>
        <v>45323</v>
      </c>
      <c r="O37" t="s">
        <v>177</v>
      </c>
      <c r="P37" t="str">
        <f t="shared" si="3"/>
        <v>英語・国語</v>
      </c>
      <c r="Q37" t="s">
        <v>95</v>
      </c>
      <c r="R37" s="59" t="str">
        <f t="shared" si="4"/>
        <v>数学</v>
      </c>
    </row>
    <row r="38" spans="2:18" x14ac:dyDescent="0.25">
      <c r="B38" s="1">
        <v>45388</v>
      </c>
      <c r="C38" t="s">
        <v>7</v>
      </c>
      <c r="E38">
        <f t="shared" si="0"/>
        <v>1</v>
      </c>
      <c r="F38" t="s">
        <v>41</v>
      </c>
      <c r="H38">
        <v>37</v>
      </c>
      <c r="I38" s="14">
        <f t="shared" si="9"/>
        <v>45332</v>
      </c>
      <c r="J38" s="14">
        <f t="shared" si="9"/>
        <v>45333</v>
      </c>
      <c r="K38" s="14">
        <f t="shared" si="9"/>
        <v>45334</v>
      </c>
      <c r="L38" s="14">
        <f t="shared" si="8"/>
        <v>45335</v>
      </c>
      <c r="M38" s="14">
        <f t="shared" si="8"/>
        <v>45329</v>
      </c>
      <c r="N38" s="14">
        <f t="shared" si="8"/>
        <v>45330</v>
      </c>
      <c r="O38" t="s">
        <v>177</v>
      </c>
      <c r="P38" t="str">
        <f t="shared" si="3"/>
        <v>数学・国語</v>
      </c>
      <c r="Q38" t="s">
        <v>95</v>
      </c>
      <c r="R38" s="59" t="str">
        <f t="shared" si="4"/>
        <v>英語</v>
      </c>
    </row>
    <row r="39" spans="2:18" x14ac:dyDescent="0.25">
      <c r="B39" s="1">
        <v>45389</v>
      </c>
      <c r="C39" t="s">
        <v>10</v>
      </c>
      <c r="D39">
        <v>4</v>
      </c>
      <c r="E39" t="str">
        <f t="shared" si="0"/>
        <v/>
      </c>
      <c r="H39">
        <v>38</v>
      </c>
      <c r="I39" s="14">
        <f t="shared" si="9"/>
        <v>45339</v>
      </c>
      <c r="J39" s="14">
        <f t="shared" si="9"/>
        <v>45340</v>
      </c>
      <c r="K39" s="14">
        <f t="shared" si="9"/>
        <v>45341</v>
      </c>
      <c r="L39" s="14">
        <f t="shared" si="8"/>
        <v>45342</v>
      </c>
      <c r="M39" s="14">
        <f t="shared" si="8"/>
        <v>45336</v>
      </c>
      <c r="N39" s="14">
        <f t="shared" si="8"/>
        <v>45337</v>
      </c>
      <c r="O39" t="s">
        <v>177</v>
      </c>
      <c r="P39" t="str">
        <f t="shared" si="3"/>
        <v>英語・国語</v>
      </c>
      <c r="Q39" t="s">
        <v>95</v>
      </c>
      <c r="R39" s="59" t="str">
        <f t="shared" si="4"/>
        <v>数学</v>
      </c>
    </row>
    <row r="40" spans="2:18" x14ac:dyDescent="0.25">
      <c r="B40" s="1">
        <v>45390</v>
      </c>
      <c r="C40" t="s">
        <v>0</v>
      </c>
      <c r="D40">
        <v>4</v>
      </c>
      <c r="E40" t="str">
        <f t="shared" si="0"/>
        <v/>
      </c>
      <c r="H40">
        <v>39</v>
      </c>
      <c r="I40" s="14">
        <f t="shared" si="9"/>
        <v>45346</v>
      </c>
      <c r="J40" s="14">
        <f t="shared" si="9"/>
        <v>45347</v>
      </c>
      <c r="K40" s="14">
        <f t="shared" si="9"/>
        <v>45348</v>
      </c>
      <c r="L40" s="14">
        <f t="shared" si="8"/>
        <v>45349</v>
      </c>
      <c r="M40" s="14">
        <f t="shared" si="8"/>
        <v>45343</v>
      </c>
      <c r="N40" s="14">
        <f t="shared" si="8"/>
        <v>45344</v>
      </c>
      <c r="O40" t="s">
        <v>177</v>
      </c>
      <c r="P40" t="str">
        <f t="shared" si="3"/>
        <v>数学・国語</v>
      </c>
      <c r="Q40" t="s">
        <v>95</v>
      </c>
      <c r="R40" s="59" t="str">
        <f t="shared" si="4"/>
        <v>英語</v>
      </c>
    </row>
    <row r="41" spans="2:18" x14ac:dyDescent="0.25">
      <c r="B41" s="1">
        <v>45391</v>
      </c>
      <c r="C41" t="s">
        <v>2</v>
      </c>
      <c r="D41">
        <v>4</v>
      </c>
      <c r="E41" t="str">
        <f t="shared" si="0"/>
        <v/>
      </c>
      <c r="I41" s="1"/>
      <c r="J41" s="1"/>
      <c r="K41" s="1"/>
      <c r="L41" s="1"/>
      <c r="M41" s="1"/>
      <c r="N41" s="1"/>
    </row>
    <row r="42" spans="2:18" x14ac:dyDescent="0.25">
      <c r="B42" s="1">
        <v>45392</v>
      </c>
      <c r="C42" t="s">
        <v>4</v>
      </c>
      <c r="D42">
        <v>4</v>
      </c>
      <c r="E42" t="str">
        <f t="shared" si="0"/>
        <v/>
      </c>
      <c r="I42" s="1"/>
      <c r="J42" s="1"/>
      <c r="K42" s="1"/>
      <c r="L42" s="1"/>
      <c r="M42" s="1"/>
      <c r="N42" s="1"/>
    </row>
    <row r="43" spans="2:18" x14ac:dyDescent="0.25">
      <c r="B43" s="1">
        <v>45393</v>
      </c>
      <c r="C43" t="s">
        <v>5</v>
      </c>
      <c r="D43">
        <v>4</v>
      </c>
      <c r="E43" t="str">
        <f t="shared" si="0"/>
        <v/>
      </c>
      <c r="I43" s="1"/>
      <c r="J43" s="1"/>
      <c r="K43" s="1"/>
      <c r="L43" s="1"/>
      <c r="M43" s="1"/>
      <c r="N43" s="1"/>
    </row>
    <row r="44" spans="2:18" x14ac:dyDescent="0.25">
      <c r="B44" s="1">
        <v>45394</v>
      </c>
      <c r="C44" t="s">
        <v>6</v>
      </c>
      <c r="D44">
        <v>4</v>
      </c>
      <c r="E44" t="str">
        <f t="shared" si="0"/>
        <v/>
      </c>
      <c r="I44" s="1"/>
      <c r="J44" s="1"/>
      <c r="K44" s="1"/>
      <c r="L44" s="1"/>
      <c r="M44" s="1"/>
      <c r="N44" s="1"/>
    </row>
    <row r="45" spans="2:18" x14ac:dyDescent="0.25">
      <c r="B45" s="1">
        <v>45395</v>
      </c>
      <c r="C45" t="s">
        <v>7</v>
      </c>
      <c r="D45">
        <v>4</v>
      </c>
      <c r="E45" t="str">
        <f t="shared" si="0"/>
        <v/>
      </c>
      <c r="I45" s="1"/>
      <c r="J45" s="1"/>
      <c r="K45" s="1"/>
      <c r="L45" s="1"/>
      <c r="M45" s="1"/>
      <c r="N45" s="1"/>
    </row>
    <row r="46" spans="2:18" x14ac:dyDescent="0.25">
      <c r="B46" s="1">
        <v>45396</v>
      </c>
      <c r="C46" t="s">
        <v>10</v>
      </c>
      <c r="D46">
        <v>5</v>
      </c>
      <c r="E46" t="str">
        <f t="shared" si="0"/>
        <v/>
      </c>
      <c r="I46" s="1"/>
      <c r="J46" s="1"/>
      <c r="K46" s="1"/>
      <c r="L46" s="1"/>
      <c r="M46" s="1"/>
      <c r="N46" s="1"/>
    </row>
    <row r="47" spans="2:18" x14ac:dyDescent="0.25">
      <c r="B47" s="1">
        <v>45397</v>
      </c>
      <c r="C47" t="s">
        <v>0</v>
      </c>
      <c r="D47">
        <v>5</v>
      </c>
      <c r="E47" t="str">
        <f t="shared" si="0"/>
        <v/>
      </c>
      <c r="I47" s="1"/>
      <c r="J47" s="1"/>
      <c r="K47" s="1"/>
      <c r="L47" s="1"/>
      <c r="M47" s="1"/>
      <c r="N47" s="1"/>
    </row>
    <row r="48" spans="2:18" x14ac:dyDescent="0.25">
      <c r="B48" s="1">
        <v>45398</v>
      </c>
      <c r="C48" t="s">
        <v>2</v>
      </c>
      <c r="D48">
        <v>5</v>
      </c>
      <c r="E48" t="str">
        <f t="shared" si="0"/>
        <v/>
      </c>
      <c r="J48" s="1"/>
      <c r="K48" s="1"/>
    </row>
    <row r="49" spans="2:6" x14ac:dyDescent="0.25">
      <c r="B49" s="1">
        <v>45399</v>
      </c>
      <c r="C49" t="s">
        <v>4</v>
      </c>
      <c r="D49">
        <v>5</v>
      </c>
      <c r="E49" t="str">
        <f t="shared" si="0"/>
        <v/>
      </c>
    </row>
    <row r="50" spans="2:6" x14ac:dyDescent="0.25">
      <c r="B50" s="1">
        <v>45400</v>
      </c>
      <c r="C50" t="s">
        <v>5</v>
      </c>
      <c r="D50">
        <v>5</v>
      </c>
      <c r="E50" t="str">
        <f t="shared" si="0"/>
        <v/>
      </c>
    </row>
    <row r="51" spans="2:6" x14ac:dyDescent="0.25">
      <c r="B51" s="1">
        <v>45401</v>
      </c>
      <c r="C51" t="s">
        <v>6</v>
      </c>
      <c r="D51">
        <v>5</v>
      </c>
      <c r="E51" t="str">
        <f t="shared" si="0"/>
        <v/>
      </c>
    </row>
    <row r="52" spans="2:6" x14ac:dyDescent="0.25">
      <c r="B52" s="1">
        <v>45402</v>
      </c>
      <c r="C52" t="s">
        <v>7</v>
      </c>
      <c r="D52">
        <v>5</v>
      </c>
      <c r="E52" t="str">
        <f t="shared" si="0"/>
        <v/>
      </c>
    </row>
    <row r="53" spans="2:6" x14ac:dyDescent="0.25">
      <c r="B53" s="1">
        <v>45403</v>
      </c>
      <c r="C53" t="s">
        <v>10</v>
      </c>
      <c r="D53">
        <v>6</v>
      </c>
      <c r="E53" t="str">
        <f t="shared" si="0"/>
        <v/>
      </c>
    </row>
    <row r="54" spans="2:6" x14ac:dyDescent="0.25">
      <c r="B54" s="1">
        <v>45404</v>
      </c>
      <c r="C54" t="s">
        <v>0</v>
      </c>
      <c r="D54">
        <v>6</v>
      </c>
      <c r="E54" t="str">
        <f t="shared" si="0"/>
        <v/>
      </c>
    </row>
    <row r="55" spans="2:6" x14ac:dyDescent="0.25">
      <c r="B55" s="1">
        <v>45405</v>
      </c>
      <c r="C55" t="s">
        <v>2</v>
      </c>
      <c r="D55">
        <v>6</v>
      </c>
      <c r="E55" t="str">
        <f t="shared" si="0"/>
        <v/>
      </c>
    </row>
    <row r="56" spans="2:6" x14ac:dyDescent="0.25">
      <c r="B56" s="1">
        <v>45406</v>
      </c>
      <c r="C56" t="s">
        <v>4</v>
      </c>
      <c r="D56">
        <v>6</v>
      </c>
      <c r="E56" t="str">
        <f t="shared" si="0"/>
        <v/>
      </c>
    </row>
    <row r="57" spans="2:6" x14ac:dyDescent="0.25">
      <c r="B57" s="1">
        <v>45407</v>
      </c>
      <c r="C57" t="s">
        <v>5</v>
      </c>
      <c r="D57">
        <v>6</v>
      </c>
      <c r="E57" t="str">
        <f t="shared" si="0"/>
        <v/>
      </c>
    </row>
    <row r="58" spans="2:6" x14ac:dyDescent="0.25">
      <c r="B58" s="1">
        <v>45408</v>
      </c>
      <c r="C58" t="s">
        <v>6</v>
      </c>
      <c r="D58">
        <v>6</v>
      </c>
      <c r="E58" t="str">
        <f t="shared" si="0"/>
        <v/>
      </c>
    </row>
    <row r="59" spans="2:6" x14ac:dyDescent="0.25">
      <c r="B59" s="1">
        <v>45409</v>
      </c>
      <c r="C59" t="s">
        <v>7</v>
      </c>
      <c r="D59">
        <v>6</v>
      </c>
      <c r="E59" t="str">
        <f t="shared" si="0"/>
        <v/>
      </c>
    </row>
    <row r="60" spans="2:6" x14ac:dyDescent="0.25">
      <c r="B60" s="1">
        <v>45410</v>
      </c>
      <c r="C60" t="s">
        <v>10</v>
      </c>
      <c r="E60">
        <f t="shared" si="0"/>
        <v>1</v>
      </c>
      <c r="F60" t="s">
        <v>36</v>
      </c>
    </row>
    <row r="61" spans="2:6" x14ac:dyDescent="0.25">
      <c r="B61" s="1">
        <v>45411</v>
      </c>
      <c r="C61" t="s">
        <v>0</v>
      </c>
      <c r="E61">
        <f t="shared" si="0"/>
        <v>1</v>
      </c>
      <c r="F61" t="s">
        <v>36</v>
      </c>
    </row>
    <row r="62" spans="2:6" x14ac:dyDescent="0.25">
      <c r="B62" s="1">
        <v>45412</v>
      </c>
      <c r="C62" t="s">
        <v>2</v>
      </c>
      <c r="E62">
        <f t="shared" si="0"/>
        <v>1</v>
      </c>
      <c r="F62" t="s">
        <v>36</v>
      </c>
    </row>
    <row r="63" spans="2:6" x14ac:dyDescent="0.25">
      <c r="B63" s="1">
        <v>45413</v>
      </c>
      <c r="C63" t="s">
        <v>4</v>
      </c>
      <c r="E63">
        <f t="shared" si="0"/>
        <v>1</v>
      </c>
      <c r="F63" t="s">
        <v>36</v>
      </c>
    </row>
    <row r="64" spans="2:6" x14ac:dyDescent="0.25">
      <c r="B64" s="1">
        <v>45414</v>
      </c>
      <c r="C64" t="s">
        <v>5</v>
      </c>
      <c r="E64">
        <f t="shared" si="0"/>
        <v>1</v>
      </c>
      <c r="F64" t="s">
        <v>36</v>
      </c>
    </row>
    <row r="65" spans="2:6" x14ac:dyDescent="0.25">
      <c r="B65" s="1">
        <v>45415</v>
      </c>
      <c r="C65" t="s">
        <v>6</v>
      </c>
      <c r="E65">
        <f t="shared" si="0"/>
        <v>1</v>
      </c>
      <c r="F65" t="s">
        <v>36</v>
      </c>
    </row>
    <row r="66" spans="2:6" x14ac:dyDescent="0.25">
      <c r="B66" s="1">
        <v>45416</v>
      </c>
      <c r="C66" t="s">
        <v>7</v>
      </c>
      <c r="E66">
        <f t="shared" si="0"/>
        <v>1</v>
      </c>
      <c r="F66" t="s">
        <v>36</v>
      </c>
    </row>
    <row r="67" spans="2:6" x14ac:dyDescent="0.25">
      <c r="B67" s="1">
        <v>45417</v>
      </c>
      <c r="C67" t="s">
        <v>10</v>
      </c>
      <c r="E67">
        <f t="shared" ref="E67:E130" si="10">IF(F67="","",1)</f>
        <v>1</v>
      </c>
      <c r="F67" t="s">
        <v>36</v>
      </c>
    </row>
    <row r="68" spans="2:6" x14ac:dyDescent="0.25">
      <c r="B68" s="1">
        <v>45418</v>
      </c>
      <c r="C68" t="s">
        <v>0</v>
      </c>
      <c r="E68">
        <f t="shared" si="10"/>
        <v>1</v>
      </c>
      <c r="F68" t="s">
        <v>36</v>
      </c>
    </row>
    <row r="69" spans="2:6" x14ac:dyDescent="0.25">
      <c r="B69" s="1">
        <v>45419</v>
      </c>
      <c r="C69" t="s">
        <v>2</v>
      </c>
      <c r="D69">
        <v>7</v>
      </c>
      <c r="E69" t="str">
        <f t="shared" si="10"/>
        <v/>
      </c>
    </row>
    <row r="70" spans="2:6" x14ac:dyDescent="0.25">
      <c r="B70" s="1">
        <v>45420</v>
      </c>
      <c r="C70" t="s">
        <v>4</v>
      </c>
      <c r="D70">
        <v>7</v>
      </c>
      <c r="E70" t="str">
        <f t="shared" si="10"/>
        <v/>
      </c>
    </row>
    <row r="71" spans="2:6" x14ac:dyDescent="0.25">
      <c r="B71" s="1">
        <v>45421</v>
      </c>
      <c r="C71" t="s">
        <v>5</v>
      </c>
      <c r="D71">
        <v>7</v>
      </c>
      <c r="E71" t="str">
        <f t="shared" si="10"/>
        <v/>
      </c>
    </row>
    <row r="72" spans="2:6" x14ac:dyDescent="0.25">
      <c r="B72" s="1">
        <v>45422</v>
      </c>
      <c r="C72" t="s">
        <v>6</v>
      </c>
      <c r="D72">
        <v>7</v>
      </c>
      <c r="E72" t="str">
        <f t="shared" si="10"/>
        <v/>
      </c>
    </row>
    <row r="73" spans="2:6" x14ac:dyDescent="0.25">
      <c r="B73" s="1">
        <v>45423</v>
      </c>
      <c r="C73" t="s">
        <v>7</v>
      </c>
      <c r="D73">
        <v>7</v>
      </c>
      <c r="E73" t="str">
        <f t="shared" si="10"/>
        <v/>
      </c>
    </row>
    <row r="74" spans="2:6" x14ac:dyDescent="0.25">
      <c r="B74" s="1">
        <v>45424</v>
      </c>
      <c r="C74" t="s">
        <v>10</v>
      </c>
      <c r="D74">
        <v>7</v>
      </c>
      <c r="E74" t="str">
        <f t="shared" si="10"/>
        <v/>
      </c>
    </row>
    <row r="75" spans="2:6" x14ac:dyDescent="0.25">
      <c r="B75" s="1">
        <v>45425</v>
      </c>
      <c r="C75" t="s">
        <v>0</v>
      </c>
      <c r="D75">
        <v>7</v>
      </c>
      <c r="E75" t="str">
        <f t="shared" si="10"/>
        <v/>
      </c>
    </row>
    <row r="76" spans="2:6" x14ac:dyDescent="0.25">
      <c r="B76" s="1">
        <v>45426</v>
      </c>
      <c r="C76" t="s">
        <v>2</v>
      </c>
      <c r="D76">
        <v>8</v>
      </c>
      <c r="E76" t="str">
        <f t="shared" si="10"/>
        <v/>
      </c>
    </row>
    <row r="77" spans="2:6" x14ac:dyDescent="0.25">
      <c r="B77" s="1">
        <v>45427</v>
      </c>
      <c r="C77" t="s">
        <v>4</v>
      </c>
      <c r="D77">
        <f>D70+1</f>
        <v>8</v>
      </c>
      <c r="E77" t="str">
        <f t="shared" si="10"/>
        <v/>
      </c>
    </row>
    <row r="78" spans="2:6" x14ac:dyDescent="0.25">
      <c r="B78" s="1">
        <v>45428</v>
      </c>
      <c r="C78" t="s">
        <v>5</v>
      </c>
      <c r="D78">
        <f t="shared" ref="D78:D141" si="11">D71+1</f>
        <v>8</v>
      </c>
      <c r="E78" t="str">
        <f t="shared" si="10"/>
        <v/>
      </c>
    </row>
    <row r="79" spans="2:6" x14ac:dyDescent="0.25">
      <c r="B79" s="1">
        <v>45429</v>
      </c>
      <c r="C79" t="s">
        <v>6</v>
      </c>
      <c r="D79">
        <f t="shared" si="11"/>
        <v>8</v>
      </c>
      <c r="E79" t="str">
        <f t="shared" si="10"/>
        <v/>
      </c>
    </row>
    <row r="80" spans="2:6" x14ac:dyDescent="0.25">
      <c r="B80" s="1">
        <v>45430</v>
      </c>
      <c r="C80" t="s">
        <v>7</v>
      </c>
      <c r="D80">
        <f t="shared" si="11"/>
        <v>8</v>
      </c>
      <c r="E80" t="str">
        <f t="shared" si="10"/>
        <v/>
      </c>
    </row>
    <row r="81" spans="2:5" x14ac:dyDescent="0.25">
      <c r="B81" s="1">
        <v>45431</v>
      </c>
      <c r="C81" t="s">
        <v>10</v>
      </c>
      <c r="D81">
        <f t="shared" si="11"/>
        <v>8</v>
      </c>
      <c r="E81" t="str">
        <f t="shared" si="10"/>
        <v/>
      </c>
    </row>
    <row r="82" spans="2:5" x14ac:dyDescent="0.25">
      <c r="B82" s="1">
        <v>45432</v>
      </c>
      <c r="C82" t="s">
        <v>0</v>
      </c>
      <c r="D82">
        <f t="shared" si="11"/>
        <v>8</v>
      </c>
      <c r="E82" t="str">
        <f t="shared" si="10"/>
        <v/>
      </c>
    </row>
    <row r="83" spans="2:5" x14ac:dyDescent="0.25">
      <c r="B83" s="1">
        <v>45433</v>
      </c>
      <c r="C83" t="s">
        <v>2</v>
      </c>
      <c r="D83">
        <f t="shared" si="11"/>
        <v>9</v>
      </c>
      <c r="E83" t="str">
        <f t="shared" si="10"/>
        <v/>
      </c>
    </row>
    <row r="84" spans="2:5" x14ac:dyDescent="0.25">
      <c r="B84" s="1">
        <v>45434</v>
      </c>
      <c r="C84" t="s">
        <v>4</v>
      </c>
      <c r="D84">
        <f t="shared" si="11"/>
        <v>9</v>
      </c>
      <c r="E84" t="str">
        <f t="shared" si="10"/>
        <v/>
      </c>
    </row>
    <row r="85" spans="2:5" x14ac:dyDescent="0.25">
      <c r="B85" s="1">
        <v>45435</v>
      </c>
      <c r="C85" t="s">
        <v>5</v>
      </c>
      <c r="D85">
        <f t="shared" si="11"/>
        <v>9</v>
      </c>
      <c r="E85" t="str">
        <f t="shared" si="10"/>
        <v/>
      </c>
    </row>
    <row r="86" spans="2:5" x14ac:dyDescent="0.25">
      <c r="B86" s="1">
        <v>45436</v>
      </c>
      <c r="C86" t="s">
        <v>6</v>
      </c>
      <c r="D86">
        <f t="shared" si="11"/>
        <v>9</v>
      </c>
      <c r="E86" t="str">
        <f t="shared" si="10"/>
        <v/>
      </c>
    </row>
    <row r="87" spans="2:5" x14ac:dyDescent="0.25">
      <c r="B87" s="1">
        <v>45437</v>
      </c>
      <c r="C87" t="s">
        <v>7</v>
      </c>
      <c r="D87">
        <f t="shared" si="11"/>
        <v>9</v>
      </c>
      <c r="E87" t="str">
        <f t="shared" si="10"/>
        <v/>
      </c>
    </row>
    <row r="88" spans="2:5" x14ac:dyDescent="0.25">
      <c r="B88" s="1">
        <v>45438</v>
      </c>
      <c r="C88" t="s">
        <v>10</v>
      </c>
      <c r="D88">
        <f t="shared" si="11"/>
        <v>9</v>
      </c>
      <c r="E88" t="str">
        <f t="shared" si="10"/>
        <v/>
      </c>
    </row>
    <row r="89" spans="2:5" x14ac:dyDescent="0.25">
      <c r="B89" s="1">
        <v>45439</v>
      </c>
      <c r="C89" t="s">
        <v>0</v>
      </c>
      <c r="D89">
        <f t="shared" si="11"/>
        <v>9</v>
      </c>
      <c r="E89" t="str">
        <f t="shared" si="10"/>
        <v/>
      </c>
    </row>
    <row r="90" spans="2:5" x14ac:dyDescent="0.25">
      <c r="B90" s="1">
        <v>45440</v>
      </c>
      <c r="C90" t="s">
        <v>2</v>
      </c>
      <c r="D90">
        <f t="shared" si="11"/>
        <v>10</v>
      </c>
      <c r="E90" t="str">
        <f t="shared" si="10"/>
        <v/>
      </c>
    </row>
    <row r="91" spans="2:5" x14ac:dyDescent="0.25">
      <c r="B91" s="1">
        <v>45441</v>
      </c>
      <c r="C91" t="s">
        <v>4</v>
      </c>
      <c r="D91">
        <f t="shared" si="11"/>
        <v>10</v>
      </c>
      <c r="E91" t="str">
        <f t="shared" si="10"/>
        <v/>
      </c>
    </row>
    <row r="92" spans="2:5" x14ac:dyDescent="0.25">
      <c r="B92" s="1">
        <v>45442</v>
      </c>
      <c r="C92" t="s">
        <v>5</v>
      </c>
      <c r="D92">
        <f t="shared" si="11"/>
        <v>10</v>
      </c>
      <c r="E92" t="str">
        <f t="shared" si="10"/>
        <v/>
      </c>
    </row>
    <row r="93" spans="2:5" x14ac:dyDescent="0.25">
      <c r="B93" s="1">
        <v>45443</v>
      </c>
      <c r="C93" t="s">
        <v>6</v>
      </c>
      <c r="D93">
        <f t="shared" si="11"/>
        <v>10</v>
      </c>
      <c r="E93" t="str">
        <f t="shared" si="10"/>
        <v/>
      </c>
    </row>
    <row r="94" spans="2:5" x14ac:dyDescent="0.25">
      <c r="B94" s="1">
        <v>45444</v>
      </c>
      <c r="C94" t="s">
        <v>7</v>
      </c>
      <c r="D94">
        <f t="shared" si="11"/>
        <v>10</v>
      </c>
      <c r="E94" t="str">
        <f t="shared" si="10"/>
        <v/>
      </c>
    </row>
    <row r="95" spans="2:5" x14ac:dyDescent="0.25">
      <c r="B95" s="1">
        <v>45445</v>
      </c>
      <c r="C95" t="s">
        <v>10</v>
      </c>
      <c r="D95">
        <f t="shared" si="11"/>
        <v>10</v>
      </c>
      <c r="E95" t="str">
        <f t="shared" si="10"/>
        <v/>
      </c>
    </row>
    <row r="96" spans="2:5" x14ac:dyDescent="0.25">
      <c r="B96" s="1">
        <v>45446</v>
      </c>
      <c r="C96" t="s">
        <v>0</v>
      </c>
      <c r="D96">
        <f t="shared" si="11"/>
        <v>10</v>
      </c>
      <c r="E96" t="str">
        <f t="shared" si="10"/>
        <v/>
      </c>
    </row>
    <row r="97" spans="2:5" x14ac:dyDescent="0.25">
      <c r="B97" s="1">
        <v>45447</v>
      </c>
      <c r="C97" t="s">
        <v>2</v>
      </c>
      <c r="D97">
        <f t="shared" si="11"/>
        <v>11</v>
      </c>
      <c r="E97" t="str">
        <f t="shared" si="10"/>
        <v/>
      </c>
    </row>
    <row r="98" spans="2:5" x14ac:dyDescent="0.25">
      <c r="B98" s="1">
        <v>45448</v>
      </c>
      <c r="C98" t="s">
        <v>4</v>
      </c>
      <c r="D98">
        <f t="shared" si="11"/>
        <v>11</v>
      </c>
      <c r="E98" t="str">
        <f t="shared" si="10"/>
        <v/>
      </c>
    </row>
    <row r="99" spans="2:5" x14ac:dyDescent="0.25">
      <c r="B99" s="1">
        <v>45449</v>
      </c>
      <c r="C99" t="s">
        <v>5</v>
      </c>
      <c r="D99">
        <f t="shared" si="11"/>
        <v>11</v>
      </c>
      <c r="E99" t="str">
        <f t="shared" si="10"/>
        <v/>
      </c>
    </row>
    <row r="100" spans="2:5" x14ac:dyDescent="0.25">
      <c r="B100" s="1">
        <v>45450</v>
      </c>
      <c r="C100" t="s">
        <v>6</v>
      </c>
      <c r="D100">
        <f t="shared" si="11"/>
        <v>11</v>
      </c>
      <c r="E100" t="str">
        <f t="shared" si="10"/>
        <v/>
      </c>
    </row>
    <row r="101" spans="2:5" x14ac:dyDescent="0.25">
      <c r="B101" s="1">
        <v>45451</v>
      </c>
      <c r="C101" t="s">
        <v>7</v>
      </c>
      <c r="D101">
        <f t="shared" si="11"/>
        <v>11</v>
      </c>
      <c r="E101" t="str">
        <f t="shared" si="10"/>
        <v/>
      </c>
    </row>
    <row r="102" spans="2:5" x14ac:dyDescent="0.25">
      <c r="B102" s="1">
        <v>45452</v>
      </c>
      <c r="C102" t="s">
        <v>10</v>
      </c>
      <c r="D102">
        <f t="shared" si="11"/>
        <v>11</v>
      </c>
      <c r="E102" t="str">
        <f t="shared" si="10"/>
        <v/>
      </c>
    </row>
    <row r="103" spans="2:5" x14ac:dyDescent="0.25">
      <c r="B103" s="1">
        <v>45453</v>
      </c>
      <c r="C103" t="s">
        <v>0</v>
      </c>
      <c r="D103">
        <f t="shared" si="11"/>
        <v>11</v>
      </c>
      <c r="E103" t="str">
        <f t="shared" si="10"/>
        <v/>
      </c>
    </row>
    <row r="104" spans="2:5" x14ac:dyDescent="0.25">
      <c r="B104" s="1">
        <v>45454</v>
      </c>
      <c r="C104" t="s">
        <v>2</v>
      </c>
      <c r="D104">
        <f t="shared" si="11"/>
        <v>12</v>
      </c>
      <c r="E104" t="str">
        <f t="shared" si="10"/>
        <v/>
      </c>
    </row>
    <row r="105" spans="2:5" x14ac:dyDescent="0.25">
      <c r="B105" s="1">
        <v>45455</v>
      </c>
      <c r="C105" t="s">
        <v>4</v>
      </c>
      <c r="D105">
        <f t="shared" si="11"/>
        <v>12</v>
      </c>
      <c r="E105" t="str">
        <f t="shared" si="10"/>
        <v/>
      </c>
    </row>
    <row r="106" spans="2:5" x14ac:dyDescent="0.25">
      <c r="B106" s="1">
        <v>45456</v>
      </c>
      <c r="C106" t="s">
        <v>5</v>
      </c>
      <c r="D106">
        <f t="shared" si="11"/>
        <v>12</v>
      </c>
      <c r="E106" t="str">
        <f t="shared" si="10"/>
        <v/>
      </c>
    </row>
    <row r="107" spans="2:5" x14ac:dyDescent="0.25">
      <c r="B107" s="1">
        <v>45457</v>
      </c>
      <c r="C107" t="s">
        <v>6</v>
      </c>
      <c r="D107">
        <f t="shared" si="11"/>
        <v>12</v>
      </c>
      <c r="E107" t="str">
        <f t="shared" si="10"/>
        <v/>
      </c>
    </row>
    <row r="108" spans="2:5" x14ac:dyDescent="0.25">
      <c r="B108" s="1">
        <v>45458</v>
      </c>
      <c r="C108" t="s">
        <v>7</v>
      </c>
      <c r="D108">
        <f t="shared" si="11"/>
        <v>12</v>
      </c>
      <c r="E108" t="str">
        <f t="shared" si="10"/>
        <v/>
      </c>
    </row>
    <row r="109" spans="2:5" x14ac:dyDescent="0.25">
      <c r="B109" s="1">
        <v>45459</v>
      </c>
      <c r="C109" t="s">
        <v>10</v>
      </c>
      <c r="D109">
        <f t="shared" si="11"/>
        <v>12</v>
      </c>
      <c r="E109" t="str">
        <f t="shared" si="10"/>
        <v/>
      </c>
    </row>
    <row r="110" spans="2:5" x14ac:dyDescent="0.25">
      <c r="B110" s="1">
        <v>45460</v>
      </c>
      <c r="C110" t="s">
        <v>0</v>
      </c>
      <c r="D110">
        <f t="shared" si="11"/>
        <v>12</v>
      </c>
      <c r="E110" t="str">
        <f t="shared" si="10"/>
        <v/>
      </c>
    </row>
    <row r="111" spans="2:5" x14ac:dyDescent="0.25">
      <c r="B111" s="1">
        <v>45461</v>
      </c>
      <c r="C111" t="s">
        <v>2</v>
      </c>
      <c r="D111">
        <f t="shared" si="11"/>
        <v>13</v>
      </c>
      <c r="E111" t="str">
        <f t="shared" si="10"/>
        <v/>
      </c>
    </row>
    <row r="112" spans="2:5" x14ac:dyDescent="0.25">
      <c r="B112" s="1">
        <v>45462</v>
      </c>
      <c r="C112" t="s">
        <v>4</v>
      </c>
      <c r="D112">
        <f t="shared" si="11"/>
        <v>13</v>
      </c>
      <c r="E112" t="str">
        <f t="shared" si="10"/>
        <v/>
      </c>
    </row>
    <row r="113" spans="2:5" x14ac:dyDescent="0.25">
      <c r="B113" s="1">
        <v>45463</v>
      </c>
      <c r="C113" t="s">
        <v>5</v>
      </c>
      <c r="D113">
        <f t="shared" si="11"/>
        <v>13</v>
      </c>
      <c r="E113" t="str">
        <f t="shared" si="10"/>
        <v/>
      </c>
    </row>
    <row r="114" spans="2:5" x14ac:dyDescent="0.25">
      <c r="B114" s="1">
        <v>45464</v>
      </c>
      <c r="C114" t="s">
        <v>6</v>
      </c>
      <c r="D114">
        <f t="shared" si="11"/>
        <v>13</v>
      </c>
      <c r="E114" t="str">
        <f t="shared" si="10"/>
        <v/>
      </c>
    </row>
    <row r="115" spans="2:5" x14ac:dyDescent="0.25">
      <c r="B115" s="1">
        <v>45465</v>
      </c>
      <c r="C115" t="s">
        <v>7</v>
      </c>
      <c r="D115">
        <f t="shared" si="11"/>
        <v>13</v>
      </c>
      <c r="E115" t="str">
        <f t="shared" si="10"/>
        <v/>
      </c>
    </row>
    <row r="116" spans="2:5" x14ac:dyDescent="0.25">
      <c r="B116" s="1">
        <v>45466</v>
      </c>
      <c r="C116" t="s">
        <v>10</v>
      </c>
      <c r="D116">
        <f t="shared" si="11"/>
        <v>13</v>
      </c>
      <c r="E116" t="str">
        <f t="shared" si="10"/>
        <v/>
      </c>
    </row>
    <row r="117" spans="2:5" x14ac:dyDescent="0.25">
      <c r="B117" s="1">
        <v>45467</v>
      </c>
      <c r="C117" t="s">
        <v>0</v>
      </c>
      <c r="D117">
        <f t="shared" si="11"/>
        <v>13</v>
      </c>
      <c r="E117" t="str">
        <f t="shared" si="10"/>
        <v/>
      </c>
    </row>
    <row r="118" spans="2:5" x14ac:dyDescent="0.25">
      <c r="B118" s="1">
        <v>45468</v>
      </c>
      <c r="C118" t="s">
        <v>2</v>
      </c>
      <c r="D118">
        <f t="shared" si="11"/>
        <v>14</v>
      </c>
      <c r="E118" t="str">
        <f t="shared" si="10"/>
        <v/>
      </c>
    </row>
    <row r="119" spans="2:5" x14ac:dyDescent="0.25">
      <c r="B119" s="1">
        <v>45469</v>
      </c>
      <c r="C119" t="s">
        <v>4</v>
      </c>
      <c r="D119">
        <f t="shared" si="11"/>
        <v>14</v>
      </c>
      <c r="E119" t="str">
        <f t="shared" si="10"/>
        <v/>
      </c>
    </row>
    <row r="120" spans="2:5" x14ac:dyDescent="0.25">
      <c r="B120" s="1">
        <v>45470</v>
      </c>
      <c r="C120" t="s">
        <v>5</v>
      </c>
      <c r="D120">
        <f t="shared" si="11"/>
        <v>14</v>
      </c>
      <c r="E120" t="str">
        <f t="shared" si="10"/>
        <v/>
      </c>
    </row>
    <row r="121" spans="2:5" x14ac:dyDescent="0.25">
      <c r="B121" s="1">
        <v>45471</v>
      </c>
      <c r="C121" t="s">
        <v>6</v>
      </c>
      <c r="D121">
        <f t="shared" si="11"/>
        <v>14</v>
      </c>
      <c r="E121" t="str">
        <f t="shared" si="10"/>
        <v/>
      </c>
    </row>
    <row r="122" spans="2:5" x14ac:dyDescent="0.25">
      <c r="B122" s="1">
        <v>45472</v>
      </c>
      <c r="C122" t="s">
        <v>7</v>
      </c>
      <c r="D122">
        <f t="shared" si="11"/>
        <v>14</v>
      </c>
      <c r="E122" t="str">
        <f t="shared" si="10"/>
        <v/>
      </c>
    </row>
    <row r="123" spans="2:5" x14ac:dyDescent="0.25">
      <c r="B123" s="1">
        <v>45473</v>
      </c>
      <c r="C123" t="s">
        <v>10</v>
      </c>
      <c r="D123">
        <f t="shared" si="11"/>
        <v>14</v>
      </c>
      <c r="E123" t="str">
        <f t="shared" si="10"/>
        <v/>
      </c>
    </row>
    <row r="124" spans="2:5" x14ac:dyDescent="0.25">
      <c r="B124" s="1">
        <v>45474</v>
      </c>
      <c r="C124" t="s">
        <v>0</v>
      </c>
      <c r="D124">
        <f t="shared" si="11"/>
        <v>14</v>
      </c>
      <c r="E124" t="str">
        <f t="shared" si="10"/>
        <v/>
      </c>
    </row>
    <row r="125" spans="2:5" x14ac:dyDescent="0.25">
      <c r="B125" s="1">
        <v>45475</v>
      </c>
      <c r="C125" t="s">
        <v>2</v>
      </c>
      <c r="D125">
        <f t="shared" si="11"/>
        <v>15</v>
      </c>
      <c r="E125" t="str">
        <f t="shared" si="10"/>
        <v/>
      </c>
    </row>
    <row r="126" spans="2:5" x14ac:dyDescent="0.25">
      <c r="B126" s="1">
        <v>45476</v>
      </c>
      <c r="C126" t="s">
        <v>4</v>
      </c>
      <c r="D126">
        <f t="shared" si="11"/>
        <v>15</v>
      </c>
      <c r="E126" t="str">
        <f t="shared" si="10"/>
        <v/>
      </c>
    </row>
    <row r="127" spans="2:5" x14ac:dyDescent="0.25">
      <c r="B127" s="1">
        <v>45477</v>
      </c>
      <c r="C127" t="s">
        <v>5</v>
      </c>
      <c r="D127">
        <f t="shared" si="11"/>
        <v>15</v>
      </c>
      <c r="E127" t="str">
        <f t="shared" si="10"/>
        <v/>
      </c>
    </row>
    <row r="128" spans="2:5" x14ac:dyDescent="0.25">
      <c r="B128" s="1">
        <v>45478</v>
      </c>
      <c r="C128" t="s">
        <v>6</v>
      </c>
      <c r="D128">
        <f t="shared" si="11"/>
        <v>15</v>
      </c>
      <c r="E128" t="str">
        <f t="shared" si="10"/>
        <v/>
      </c>
    </row>
    <row r="129" spans="2:5" x14ac:dyDescent="0.25">
      <c r="B129" s="1">
        <v>45479</v>
      </c>
      <c r="C129" t="s">
        <v>7</v>
      </c>
      <c r="D129">
        <f t="shared" si="11"/>
        <v>15</v>
      </c>
      <c r="E129" t="str">
        <f t="shared" si="10"/>
        <v/>
      </c>
    </row>
    <row r="130" spans="2:5" x14ac:dyDescent="0.25">
      <c r="B130" s="1">
        <v>45480</v>
      </c>
      <c r="C130" t="s">
        <v>10</v>
      </c>
      <c r="D130">
        <f t="shared" si="11"/>
        <v>15</v>
      </c>
      <c r="E130" t="str">
        <f t="shared" si="10"/>
        <v/>
      </c>
    </row>
    <row r="131" spans="2:5" x14ac:dyDescent="0.25">
      <c r="B131" s="1">
        <v>45481</v>
      </c>
      <c r="C131" t="s">
        <v>0</v>
      </c>
      <c r="D131">
        <f t="shared" si="11"/>
        <v>15</v>
      </c>
      <c r="E131" t="str">
        <f t="shared" ref="E131:E194" si="12">IF(F131="","",1)</f>
        <v/>
      </c>
    </row>
    <row r="132" spans="2:5" x14ac:dyDescent="0.25">
      <c r="B132" s="1">
        <v>45482</v>
      </c>
      <c r="C132" t="s">
        <v>2</v>
      </c>
      <c r="D132">
        <f t="shared" si="11"/>
        <v>16</v>
      </c>
      <c r="E132" t="str">
        <f t="shared" si="12"/>
        <v/>
      </c>
    </row>
    <row r="133" spans="2:5" x14ac:dyDescent="0.25">
      <c r="B133" s="1">
        <v>45483</v>
      </c>
      <c r="C133" t="s">
        <v>4</v>
      </c>
      <c r="D133">
        <f t="shared" si="11"/>
        <v>16</v>
      </c>
      <c r="E133" t="str">
        <f t="shared" si="12"/>
        <v/>
      </c>
    </row>
    <row r="134" spans="2:5" x14ac:dyDescent="0.25">
      <c r="B134" s="1">
        <v>45484</v>
      </c>
      <c r="C134" t="s">
        <v>5</v>
      </c>
      <c r="D134">
        <f t="shared" si="11"/>
        <v>16</v>
      </c>
      <c r="E134" t="str">
        <f t="shared" si="12"/>
        <v/>
      </c>
    </row>
    <row r="135" spans="2:5" x14ac:dyDescent="0.25">
      <c r="B135" s="1">
        <v>45485</v>
      </c>
      <c r="C135" t="s">
        <v>6</v>
      </c>
      <c r="D135">
        <f t="shared" si="11"/>
        <v>16</v>
      </c>
      <c r="E135" t="str">
        <f t="shared" si="12"/>
        <v/>
      </c>
    </row>
    <row r="136" spans="2:5" x14ac:dyDescent="0.25">
      <c r="B136" s="1">
        <v>45486</v>
      </c>
      <c r="C136" t="s">
        <v>7</v>
      </c>
      <c r="D136">
        <f t="shared" si="11"/>
        <v>16</v>
      </c>
      <c r="E136" t="str">
        <f t="shared" si="12"/>
        <v/>
      </c>
    </row>
    <row r="137" spans="2:5" x14ac:dyDescent="0.25">
      <c r="B137" s="1">
        <v>45487</v>
      </c>
      <c r="C137" t="s">
        <v>10</v>
      </c>
      <c r="D137">
        <f t="shared" si="11"/>
        <v>16</v>
      </c>
      <c r="E137" t="str">
        <f t="shared" si="12"/>
        <v/>
      </c>
    </row>
    <row r="138" spans="2:5" x14ac:dyDescent="0.25">
      <c r="B138" s="1">
        <v>45488</v>
      </c>
      <c r="C138" t="s">
        <v>0</v>
      </c>
      <c r="D138">
        <f t="shared" si="11"/>
        <v>16</v>
      </c>
      <c r="E138" t="str">
        <f t="shared" si="12"/>
        <v/>
      </c>
    </row>
    <row r="139" spans="2:5" x14ac:dyDescent="0.25">
      <c r="B139" s="1">
        <v>45489</v>
      </c>
      <c r="C139" t="s">
        <v>2</v>
      </c>
      <c r="D139">
        <f t="shared" si="11"/>
        <v>17</v>
      </c>
      <c r="E139" t="str">
        <f t="shared" si="12"/>
        <v/>
      </c>
    </row>
    <row r="140" spans="2:5" x14ac:dyDescent="0.25">
      <c r="B140" s="1">
        <v>45490</v>
      </c>
      <c r="C140" t="s">
        <v>4</v>
      </c>
      <c r="D140">
        <f t="shared" si="11"/>
        <v>17</v>
      </c>
      <c r="E140" t="str">
        <f t="shared" si="12"/>
        <v/>
      </c>
    </row>
    <row r="141" spans="2:5" x14ac:dyDescent="0.25">
      <c r="B141" s="1">
        <v>45491</v>
      </c>
      <c r="C141" t="s">
        <v>5</v>
      </c>
      <c r="D141">
        <f t="shared" si="11"/>
        <v>17</v>
      </c>
      <c r="E141" t="str">
        <f t="shared" si="12"/>
        <v/>
      </c>
    </row>
    <row r="142" spans="2:5" x14ac:dyDescent="0.25">
      <c r="B142" s="1">
        <v>45492</v>
      </c>
      <c r="C142" t="s">
        <v>6</v>
      </c>
      <c r="D142">
        <f t="shared" ref="D142:D144" si="13">D135+1</f>
        <v>17</v>
      </c>
      <c r="E142" t="str">
        <f t="shared" si="12"/>
        <v/>
      </c>
    </row>
    <row r="143" spans="2:5" x14ac:dyDescent="0.25">
      <c r="B143" s="1">
        <v>45493</v>
      </c>
      <c r="C143" t="s">
        <v>7</v>
      </c>
      <c r="D143">
        <f t="shared" si="13"/>
        <v>17</v>
      </c>
      <c r="E143" t="str">
        <f t="shared" si="12"/>
        <v/>
      </c>
    </row>
    <row r="144" spans="2:5" x14ac:dyDescent="0.25">
      <c r="B144" s="1">
        <v>45494</v>
      </c>
      <c r="C144" t="s">
        <v>10</v>
      </c>
      <c r="D144">
        <f t="shared" si="13"/>
        <v>17</v>
      </c>
      <c r="E144" t="str">
        <f t="shared" si="12"/>
        <v/>
      </c>
    </row>
    <row r="145" spans="2:6" x14ac:dyDescent="0.25">
      <c r="B145" s="1">
        <v>45495</v>
      </c>
      <c r="C145" t="s">
        <v>0</v>
      </c>
      <c r="E145">
        <f t="shared" si="12"/>
        <v>1</v>
      </c>
      <c r="F145" t="s">
        <v>41</v>
      </c>
    </row>
    <row r="146" spans="2:6" x14ac:dyDescent="0.25">
      <c r="B146" s="1">
        <v>45496</v>
      </c>
      <c r="C146" t="s">
        <v>2</v>
      </c>
      <c r="E146">
        <f t="shared" si="12"/>
        <v>1</v>
      </c>
      <c r="F146" t="s">
        <v>41</v>
      </c>
    </row>
    <row r="147" spans="2:6" x14ac:dyDescent="0.25">
      <c r="B147" s="1">
        <v>45497</v>
      </c>
      <c r="C147" t="s">
        <v>4</v>
      </c>
      <c r="E147">
        <f t="shared" si="12"/>
        <v>1</v>
      </c>
      <c r="F147" t="s">
        <v>41</v>
      </c>
    </row>
    <row r="148" spans="2:6" x14ac:dyDescent="0.25">
      <c r="B148" s="1">
        <v>45498</v>
      </c>
      <c r="C148" t="s">
        <v>5</v>
      </c>
      <c r="E148">
        <f t="shared" si="12"/>
        <v>1</v>
      </c>
      <c r="F148" t="s">
        <v>41</v>
      </c>
    </row>
    <row r="149" spans="2:6" x14ac:dyDescent="0.25">
      <c r="B149" s="1">
        <v>45499</v>
      </c>
      <c r="C149" t="s">
        <v>6</v>
      </c>
      <c r="E149">
        <f t="shared" si="12"/>
        <v>1</v>
      </c>
      <c r="F149" t="s">
        <v>41</v>
      </c>
    </row>
    <row r="150" spans="2:6" x14ac:dyDescent="0.25">
      <c r="B150" s="1">
        <v>45500</v>
      </c>
      <c r="C150" t="s">
        <v>7</v>
      </c>
      <c r="E150">
        <f t="shared" si="12"/>
        <v>1</v>
      </c>
      <c r="F150" t="s">
        <v>41</v>
      </c>
    </row>
    <row r="151" spans="2:6" x14ac:dyDescent="0.25">
      <c r="B151" s="1">
        <v>45501</v>
      </c>
      <c r="C151" t="s">
        <v>10</v>
      </c>
      <c r="E151">
        <f t="shared" si="12"/>
        <v>1</v>
      </c>
      <c r="F151" t="s">
        <v>41</v>
      </c>
    </row>
    <row r="152" spans="2:6" x14ac:dyDescent="0.25">
      <c r="B152" s="1">
        <v>45502</v>
      </c>
      <c r="C152" t="s">
        <v>0</v>
      </c>
      <c r="E152">
        <f t="shared" si="12"/>
        <v>1</v>
      </c>
      <c r="F152" t="s">
        <v>41</v>
      </c>
    </row>
    <row r="153" spans="2:6" x14ac:dyDescent="0.25">
      <c r="B153" s="1">
        <v>45503</v>
      </c>
      <c r="C153" t="s">
        <v>2</v>
      </c>
      <c r="E153">
        <f t="shared" si="12"/>
        <v>1</v>
      </c>
      <c r="F153" t="s">
        <v>41</v>
      </c>
    </row>
    <row r="154" spans="2:6" x14ac:dyDescent="0.25">
      <c r="B154" s="1">
        <v>45504</v>
      </c>
      <c r="C154" t="s">
        <v>4</v>
      </c>
      <c r="E154">
        <f t="shared" si="12"/>
        <v>1</v>
      </c>
      <c r="F154" t="s">
        <v>41</v>
      </c>
    </row>
    <row r="155" spans="2:6" x14ac:dyDescent="0.25">
      <c r="B155" s="1">
        <v>45505</v>
      </c>
      <c r="C155" t="s">
        <v>5</v>
      </c>
      <c r="E155">
        <f t="shared" si="12"/>
        <v>1</v>
      </c>
      <c r="F155" t="s">
        <v>41</v>
      </c>
    </row>
    <row r="156" spans="2:6" x14ac:dyDescent="0.25">
      <c r="B156" s="1">
        <v>45506</v>
      </c>
      <c r="C156" t="s">
        <v>6</v>
      </c>
      <c r="E156">
        <f t="shared" si="12"/>
        <v>1</v>
      </c>
      <c r="F156" t="s">
        <v>41</v>
      </c>
    </row>
    <row r="157" spans="2:6" x14ac:dyDescent="0.25">
      <c r="B157" s="1">
        <v>45507</v>
      </c>
      <c r="C157" t="s">
        <v>7</v>
      </c>
      <c r="E157">
        <f t="shared" si="12"/>
        <v>1</v>
      </c>
      <c r="F157" t="s">
        <v>41</v>
      </c>
    </row>
    <row r="158" spans="2:6" x14ac:dyDescent="0.25">
      <c r="B158" s="1">
        <v>45508</v>
      </c>
      <c r="C158" t="s">
        <v>10</v>
      </c>
      <c r="E158">
        <f t="shared" si="12"/>
        <v>1</v>
      </c>
      <c r="F158" t="s">
        <v>41</v>
      </c>
    </row>
    <row r="159" spans="2:6" x14ac:dyDescent="0.25">
      <c r="B159" s="1">
        <v>45509</v>
      </c>
      <c r="C159" t="s">
        <v>0</v>
      </c>
      <c r="E159">
        <f t="shared" si="12"/>
        <v>1</v>
      </c>
      <c r="F159" t="s">
        <v>41</v>
      </c>
    </row>
    <row r="160" spans="2:6" x14ac:dyDescent="0.25">
      <c r="B160" s="1">
        <v>45510</v>
      </c>
      <c r="C160" t="s">
        <v>2</v>
      </c>
      <c r="E160">
        <f t="shared" si="12"/>
        <v>1</v>
      </c>
      <c r="F160" t="s">
        <v>41</v>
      </c>
    </row>
    <row r="161" spans="2:6" x14ac:dyDescent="0.25">
      <c r="B161" s="1">
        <v>45511</v>
      </c>
      <c r="C161" t="s">
        <v>4</v>
      </c>
      <c r="E161">
        <f t="shared" si="12"/>
        <v>1</v>
      </c>
      <c r="F161" t="s">
        <v>41</v>
      </c>
    </row>
    <row r="162" spans="2:6" x14ac:dyDescent="0.25">
      <c r="B162" s="1">
        <v>45512</v>
      </c>
      <c r="C162" t="s">
        <v>5</v>
      </c>
      <c r="E162">
        <f t="shared" si="12"/>
        <v>1</v>
      </c>
      <c r="F162" t="s">
        <v>41</v>
      </c>
    </row>
    <row r="163" spans="2:6" x14ac:dyDescent="0.25">
      <c r="B163" s="1">
        <v>45513</v>
      </c>
      <c r="C163" t="s">
        <v>6</v>
      </c>
      <c r="E163">
        <f t="shared" si="12"/>
        <v>1</v>
      </c>
      <c r="F163" t="s">
        <v>41</v>
      </c>
    </row>
    <row r="164" spans="2:6" x14ac:dyDescent="0.25">
      <c r="B164" s="1">
        <v>45514</v>
      </c>
      <c r="C164" t="s">
        <v>7</v>
      </c>
      <c r="E164">
        <f t="shared" si="12"/>
        <v>1</v>
      </c>
      <c r="F164" t="s">
        <v>41</v>
      </c>
    </row>
    <row r="165" spans="2:6" x14ac:dyDescent="0.25">
      <c r="B165" s="1">
        <v>45515</v>
      </c>
      <c r="C165" t="s">
        <v>10</v>
      </c>
      <c r="E165">
        <f t="shared" si="12"/>
        <v>1</v>
      </c>
      <c r="F165" t="s">
        <v>41</v>
      </c>
    </row>
    <row r="166" spans="2:6" x14ac:dyDescent="0.25">
      <c r="B166" s="1">
        <v>45516</v>
      </c>
      <c r="C166" t="s">
        <v>0</v>
      </c>
      <c r="E166">
        <f t="shared" si="12"/>
        <v>1</v>
      </c>
      <c r="F166" t="s">
        <v>41</v>
      </c>
    </row>
    <row r="167" spans="2:6" x14ac:dyDescent="0.25">
      <c r="B167" s="1">
        <v>45517</v>
      </c>
      <c r="C167" t="s">
        <v>2</v>
      </c>
      <c r="E167">
        <f t="shared" si="12"/>
        <v>1</v>
      </c>
      <c r="F167" t="s">
        <v>41</v>
      </c>
    </row>
    <row r="168" spans="2:6" x14ac:dyDescent="0.25">
      <c r="B168" s="1">
        <v>45518</v>
      </c>
      <c r="C168" t="s">
        <v>4</v>
      </c>
      <c r="E168">
        <f t="shared" si="12"/>
        <v>1</v>
      </c>
      <c r="F168" t="s">
        <v>41</v>
      </c>
    </row>
    <row r="169" spans="2:6" x14ac:dyDescent="0.25">
      <c r="B169" s="1">
        <v>45519</v>
      </c>
      <c r="C169" t="s">
        <v>5</v>
      </c>
      <c r="E169">
        <f t="shared" si="12"/>
        <v>1</v>
      </c>
      <c r="F169" t="s">
        <v>41</v>
      </c>
    </row>
    <row r="170" spans="2:6" x14ac:dyDescent="0.25">
      <c r="B170" s="1">
        <v>45520</v>
      </c>
      <c r="C170" t="s">
        <v>6</v>
      </c>
      <c r="E170">
        <f t="shared" si="12"/>
        <v>1</v>
      </c>
      <c r="F170" t="s">
        <v>41</v>
      </c>
    </row>
    <row r="171" spans="2:6" x14ac:dyDescent="0.25">
      <c r="B171" s="1">
        <v>45521</v>
      </c>
      <c r="C171" t="s">
        <v>7</v>
      </c>
      <c r="E171">
        <f t="shared" si="12"/>
        <v>1</v>
      </c>
      <c r="F171" t="s">
        <v>41</v>
      </c>
    </row>
    <row r="172" spans="2:6" x14ac:dyDescent="0.25">
      <c r="B172" s="1">
        <v>45522</v>
      </c>
      <c r="C172" t="s">
        <v>10</v>
      </c>
      <c r="E172">
        <f t="shared" si="12"/>
        <v>1</v>
      </c>
      <c r="F172" t="s">
        <v>41</v>
      </c>
    </row>
    <row r="173" spans="2:6" x14ac:dyDescent="0.25">
      <c r="B173" s="1">
        <v>45523</v>
      </c>
      <c r="C173" t="s">
        <v>0</v>
      </c>
      <c r="E173">
        <f t="shared" si="12"/>
        <v>1</v>
      </c>
      <c r="F173" t="s">
        <v>41</v>
      </c>
    </row>
    <row r="174" spans="2:6" x14ac:dyDescent="0.25">
      <c r="B174" s="1">
        <v>45524</v>
      </c>
      <c r="C174" t="s">
        <v>2</v>
      </c>
      <c r="E174">
        <f t="shared" si="12"/>
        <v>1</v>
      </c>
      <c r="F174" t="s">
        <v>41</v>
      </c>
    </row>
    <row r="175" spans="2:6" x14ac:dyDescent="0.25">
      <c r="B175" s="1">
        <v>45525</v>
      </c>
      <c r="C175" t="s">
        <v>4</v>
      </c>
      <c r="E175">
        <f t="shared" si="12"/>
        <v>1</v>
      </c>
      <c r="F175" t="s">
        <v>41</v>
      </c>
    </row>
    <row r="176" spans="2:6" x14ac:dyDescent="0.25">
      <c r="B176" s="1">
        <v>45526</v>
      </c>
      <c r="C176" t="s">
        <v>5</v>
      </c>
      <c r="E176">
        <f t="shared" si="12"/>
        <v>1</v>
      </c>
      <c r="F176" t="s">
        <v>41</v>
      </c>
    </row>
    <row r="177" spans="2:6" x14ac:dyDescent="0.25">
      <c r="B177" s="1">
        <v>45527</v>
      </c>
      <c r="C177" t="s">
        <v>6</v>
      </c>
      <c r="E177">
        <f t="shared" si="12"/>
        <v>1</v>
      </c>
      <c r="F177" t="s">
        <v>41</v>
      </c>
    </row>
    <row r="178" spans="2:6" x14ac:dyDescent="0.25">
      <c r="B178" s="1">
        <v>45528</v>
      </c>
      <c r="C178" t="s">
        <v>7</v>
      </c>
      <c r="E178">
        <f t="shared" si="12"/>
        <v>1</v>
      </c>
      <c r="F178" t="s">
        <v>41</v>
      </c>
    </row>
    <row r="179" spans="2:6" x14ac:dyDescent="0.25">
      <c r="B179" s="1">
        <v>45529</v>
      </c>
      <c r="C179" t="s">
        <v>10</v>
      </c>
      <c r="E179">
        <f t="shared" si="12"/>
        <v>1</v>
      </c>
      <c r="F179" t="s">
        <v>36</v>
      </c>
    </row>
    <row r="180" spans="2:6" x14ac:dyDescent="0.25">
      <c r="B180" s="1">
        <v>45530</v>
      </c>
      <c r="C180" t="s">
        <v>0</v>
      </c>
      <c r="E180">
        <f t="shared" si="12"/>
        <v>1</v>
      </c>
      <c r="F180" t="s">
        <v>36</v>
      </c>
    </row>
    <row r="181" spans="2:6" x14ac:dyDescent="0.25">
      <c r="B181" s="1">
        <v>45531</v>
      </c>
      <c r="C181" t="s">
        <v>2</v>
      </c>
      <c r="E181">
        <f t="shared" si="12"/>
        <v>1</v>
      </c>
      <c r="F181" t="s">
        <v>36</v>
      </c>
    </row>
    <row r="182" spans="2:6" x14ac:dyDescent="0.25">
      <c r="B182" s="1">
        <v>45532</v>
      </c>
      <c r="C182" t="s">
        <v>4</v>
      </c>
      <c r="E182">
        <f t="shared" si="12"/>
        <v>1</v>
      </c>
      <c r="F182" t="s">
        <v>36</v>
      </c>
    </row>
    <row r="183" spans="2:6" x14ac:dyDescent="0.25">
      <c r="B183" s="1">
        <v>45533</v>
      </c>
      <c r="C183" t="s">
        <v>5</v>
      </c>
      <c r="E183">
        <f t="shared" si="12"/>
        <v>1</v>
      </c>
      <c r="F183" t="s">
        <v>36</v>
      </c>
    </row>
    <row r="184" spans="2:6" x14ac:dyDescent="0.25">
      <c r="B184" s="1">
        <v>45534</v>
      </c>
      <c r="C184" t="s">
        <v>6</v>
      </c>
      <c r="E184">
        <f t="shared" si="12"/>
        <v>1</v>
      </c>
      <c r="F184" t="s">
        <v>36</v>
      </c>
    </row>
    <row r="185" spans="2:6" x14ac:dyDescent="0.25">
      <c r="B185" s="1">
        <v>45535</v>
      </c>
      <c r="C185" t="s">
        <v>7</v>
      </c>
      <c r="E185">
        <f t="shared" si="12"/>
        <v>1</v>
      </c>
      <c r="F185" t="s">
        <v>36</v>
      </c>
    </row>
    <row r="186" spans="2:6" x14ac:dyDescent="0.25">
      <c r="B186" s="1">
        <v>45536</v>
      </c>
      <c r="C186" t="s">
        <v>10</v>
      </c>
      <c r="E186">
        <f t="shared" si="12"/>
        <v>1</v>
      </c>
      <c r="F186" t="s">
        <v>36</v>
      </c>
    </row>
    <row r="187" spans="2:6" x14ac:dyDescent="0.25">
      <c r="B187" s="1">
        <v>45537</v>
      </c>
      <c r="C187" t="s">
        <v>0</v>
      </c>
      <c r="E187">
        <f t="shared" si="12"/>
        <v>1</v>
      </c>
      <c r="F187" t="s">
        <v>36</v>
      </c>
    </row>
    <row r="188" spans="2:6" x14ac:dyDescent="0.25">
      <c r="B188" s="1">
        <v>45538</v>
      </c>
      <c r="C188" t="s">
        <v>2</v>
      </c>
      <c r="D188">
        <v>18</v>
      </c>
      <c r="E188" t="str">
        <f t="shared" si="12"/>
        <v/>
      </c>
    </row>
    <row r="189" spans="2:6" x14ac:dyDescent="0.25">
      <c r="B189" s="1">
        <v>45539</v>
      </c>
      <c r="C189" t="s">
        <v>4</v>
      </c>
      <c r="D189">
        <v>18</v>
      </c>
      <c r="E189" t="str">
        <f t="shared" si="12"/>
        <v/>
      </c>
    </row>
    <row r="190" spans="2:6" x14ac:dyDescent="0.25">
      <c r="B190" s="1">
        <v>45540</v>
      </c>
      <c r="C190" t="s">
        <v>5</v>
      </c>
      <c r="D190">
        <v>18</v>
      </c>
      <c r="E190" t="str">
        <f t="shared" si="12"/>
        <v/>
      </c>
    </row>
    <row r="191" spans="2:6" x14ac:dyDescent="0.25">
      <c r="B191" s="1">
        <v>45541</v>
      </c>
      <c r="C191" t="s">
        <v>6</v>
      </c>
      <c r="D191">
        <v>18</v>
      </c>
      <c r="E191" t="str">
        <f t="shared" si="12"/>
        <v/>
      </c>
    </row>
    <row r="192" spans="2:6" x14ac:dyDescent="0.25">
      <c r="B192" s="1">
        <v>45542</v>
      </c>
      <c r="C192" t="s">
        <v>7</v>
      </c>
      <c r="D192">
        <v>18</v>
      </c>
      <c r="E192" t="str">
        <f t="shared" si="12"/>
        <v/>
      </c>
    </row>
    <row r="193" spans="2:5" x14ac:dyDescent="0.25">
      <c r="B193" s="1">
        <v>45543</v>
      </c>
      <c r="C193" t="s">
        <v>10</v>
      </c>
      <c r="D193">
        <v>18</v>
      </c>
      <c r="E193" t="str">
        <f t="shared" si="12"/>
        <v/>
      </c>
    </row>
    <row r="194" spans="2:5" x14ac:dyDescent="0.25">
      <c r="B194" s="1">
        <v>45544</v>
      </c>
      <c r="C194" t="s">
        <v>0</v>
      </c>
      <c r="D194">
        <v>18</v>
      </c>
      <c r="E194" t="str">
        <f t="shared" si="12"/>
        <v/>
      </c>
    </row>
    <row r="195" spans="2:5" x14ac:dyDescent="0.25">
      <c r="B195" s="1">
        <v>45545</v>
      </c>
      <c r="C195" t="s">
        <v>2</v>
      </c>
      <c r="D195">
        <f>D188+1</f>
        <v>19</v>
      </c>
      <c r="E195" t="str">
        <f t="shared" ref="E195:E258" si="14">IF(F195="","",1)</f>
        <v/>
      </c>
    </row>
    <row r="196" spans="2:5" x14ac:dyDescent="0.25">
      <c r="B196" s="1">
        <v>45546</v>
      </c>
      <c r="C196" t="s">
        <v>4</v>
      </c>
      <c r="D196">
        <f t="shared" ref="D196:D241" si="15">D189+1</f>
        <v>19</v>
      </c>
      <c r="E196" t="str">
        <f t="shared" si="14"/>
        <v/>
      </c>
    </row>
    <row r="197" spans="2:5" x14ac:dyDescent="0.25">
      <c r="B197" s="1">
        <v>45547</v>
      </c>
      <c r="C197" t="s">
        <v>5</v>
      </c>
      <c r="D197">
        <f t="shared" si="15"/>
        <v>19</v>
      </c>
      <c r="E197" t="str">
        <f t="shared" si="14"/>
        <v/>
      </c>
    </row>
    <row r="198" spans="2:5" x14ac:dyDescent="0.25">
      <c r="B198" s="1">
        <v>45548</v>
      </c>
      <c r="C198" t="s">
        <v>6</v>
      </c>
      <c r="D198">
        <f t="shared" si="15"/>
        <v>19</v>
      </c>
      <c r="E198" t="str">
        <f t="shared" si="14"/>
        <v/>
      </c>
    </row>
    <row r="199" spans="2:5" x14ac:dyDescent="0.25">
      <c r="B199" s="1">
        <v>45549</v>
      </c>
      <c r="C199" t="s">
        <v>7</v>
      </c>
      <c r="D199">
        <f t="shared" si="15"/>
        <v>19</v>
      </c>
      <c r="E199" t="str">
        <f t="shared" si="14"/>
        <v/>
      </c>
    </row>
    <row r="200" spans="2:5" x14ac:dyDescent="0.25">
      <c r="B200" s="1">
        <v>45550</v>
      </c>
      <c r="C200" t="s">
        <v>10</v>
      </c>
      <c r="D200">
        <f t="shared" si="15"/>
        <v>19</v>
      </c>
      <c r="E200" t="str">
        <f t="shared" si="14"/>
        <v/>
      </c>
    </row>
    <row r="201" spans="2:5" x14ac:dyDescent="0.25">
      <c r="B201" s="1">
        <v>45551</v>
      </c>
      <c r="C201" t="s">
        <v>0</v>
      </c>
      <c r="D201">
        <f t="shared" si="15"/>
        <v>19</v>
      </c>
      <c r="E201" t="str">
        <f t="shared" si="14"/>
        <v/>
      </c>
    </row>
    <row r="202" spans="2:5" x14ac:dyDescent="0.25">
      <c r="B202" s="1">
        <v>45552</v>
      </c>
      <c r="C202" t="s">
        <v>2</v>
      </c>
      <c r="D202">
        <f t="shared" si="15"/>
        <v>20</v>
      </c>
      <c r="E202" t="str">
        <f t="shared" si="14"/>
        <v/>
      </c>
    </row>
    <row r="203" spans="2:5" x14ac:dyDescent="0.25">
      <c r="B203" s="1">
        <v>45553</v>
      </c>
      <c r="C203" t="s">
        <v>4</v>
      </c>
      <c r="D203">
        <f t="shared" si="15"/>
        <v>20</v>
      </c>
      <c r="E203" t="str">
        <f t="shared" si="14"/>
        <v/>
      </c>
    </row>
    <row r="204" spans="2:5" x14ac:dyDescent="0.25">
      <c r="B204" s="1">
        <v>45554</v>
      </c>
      <c r="C204" t="s">
        <v>5</v>
      </c>
      <c r="D204">
        <f t="shared" si="15"/>
        <v>20</v>
      </c>
      <c r="E204" t="str">
        <f t="shared" si="14"/>
        <v/>
      </c>
    </row>
    <row r="205" spans="2:5" x14ac:dyDescent="0.25">
      <c r="B205" s="1">
        <v>45555</v>
      </c>
      <c r="C205" t="s">
        <v>6</v>
      </c>
      <c r="D205">
        <f t="shared" si="15"/>
        <v>20</v>
      </c>
      <c r="E205" t="str">
        <f t="shared" si="14"/>
        <v/>
      </c>
    </row>
    <row r="206" spans="2:5" x14ac:dyDescent="0.25">
      <c r="B206" s="1">
        <v>45556</v>
      </c>
      <c r="C206" t="s">
        <v>7</v>
      </c>
      <c r="D206">
        <f t="shared" si="15"/>
        <v>20</v>
      </c>
      <c r="E206" t="str">
        <f t="shared" si="14"/>
        <v/>
      </c>
    </row>
    <row r="207" spans="2:5" x14ac:dyDescent="0.25">
      <c r="B207" s="1">
        <v>45557</v>
      </c>
      <c r="C207" t="s">
        <v>10</v>
      </c>
      <c r="D207">
        <f t="shared" si="15"/>
        <v>20</v>
      </c>
      <c r="E207" t="str">
        <f t="shared" si="14"/>
        <v/>
      </c>
    </row>
    <row r="208" spans="2:5" x14ac:dyDescent="0.25">
      <c r="B208" s="1">
        <v>45558</v>
      </c>
      <c r="C208" t="s">
        <v>0</v>
      </c>
      <c r="D208">
        <f t="shared" si="15"/>
        <v>20</v>
      </c>
      <c r="E208" t="str">
        <f t="shared" si="14"/>
        <v/>
      </c>
    </row>
    <row r="209" spans="2:5" x14ac:dyDescent="0.25">
      <c r="B209" s="1">
        <v>45559</v>
      </c>
      <c r="C209" t="s">
        <v>2</v>
      </c>
      <c r="D209">
        <f t="shared" si="15"/>
        <v>21</v>
      </c>
      <c r="E209" t="str">
        <f t="shared" si="14"/>
        <v/>
      </c>
    </row>
    <row r="210" spans="2:5" x14ac:dyDescent="0.25">
      <c r="B210" s="1">
        <v>45560</v>
      </c>
      <c r="C210" t="s">
        <v>4</v>
      </c>
      <c r="D210">
        <f t="shared" si="15"/>
        <v>21</v>
      </c>
      <c r="E210" t="str">
        <f t="shared" si="14"/>
        <v/>
      </c>
    </row>
    <row r="211" spans="2:5" x14ac:dyDescent="0.25">
      <c r="B211" s="1">
        <v>45561</v>
      </c>
      <c r="C211" t="s">
        <v>5</v>
      </c>
      <c r="D211">
        <f t="shared" si="15"/>
        <v>21</v>
      </c>
      <c r="E211" t="str">
        <f t="shared" si="14"/>
        <v/>
      </c>
    </row>
    <row r="212" spans="2:5" x14ac:dyDescent="0.25">
      <c r="B212" s="1">
        <v>45562</v>
      </c>
      <c r="C212" t="s">
        <v>6</v>
      </c>
      <c r="D212">
        <f t="shared" si="15"/>
        <v>21</v>
      </c>
      <c r="E212" t="str">
        <f t="shared" si="14"/>
        <v/>
      </c>
    </row>
    <row r="213" spans="2:5" x14ac:dyDescent="0.25">
      <c r="B213" s="1">
        <v>45563</v>
      </c>
      <c r="C213" t="s">
        <v>7</v>
      </c>
      <c r="D213">
        <f t="shared" si="15"/>
        <v>21</v>
      </c>
      <c r="E213" t="str">
        <f t="shared" si="14"/>
        <v/>
      </c>
    </row>
    <row r="214" spans="2:5" x14ac:dyDescent="0.25">
      <c r="B214" s="1">
        <v>45564</v>
      </c>
      <c r="C214" t="s">
        <v>10</v>
      </c>
      <c r="D214">
        <f t="shared" si="15"/>
        <v>21</v>
      </c>
      <c r="E214" t="str">
        <f t="shared" si="14"/>
        <v/>
      </c>
    </row>
    <row r="215" spans="2:5" x14ac:dyDescent="0.25">
      <c r="B215" s="1">
        <v>45565</v>
      </c>
      <c r="C215" t="s">
        <v>0</v>
      </c>
      <c r="D215">
        <f t="shared" si="15"/>
        <v>21</v>
      </c>
      <c r="E215" t="str">
        <f t="shared" si="14"/>
        <v/>
      </c>
    </row>
    <row r="216" spans="2:5" x14ac:dyDescent="0.25">
      <c r="B216" s="1">
        <v>45566</v>
      </c>
      <c r="C216" t="s">
        <v>2</v>
      </c>
      <c r="D216">
        <f t="shared" si="15"/>
        <v>22</v>
      </c>
      <c r="E216" t="str">
        <f t="shared" si="14"/>
        <v/>
      </c>
    </row>
    <row r="217" spans="2:5" x14ac:dyDescent="0.25">
      <c r="B217" s="1">
        <v>45567</v>
      </c>
      <c r="C217" t="s">
        <v>4</v>
      </c>
      <c r="D217">
        <f t="shared" si="15"/>
        <v>22</v>
      </c>
      <c r="E217" t="str">
        <f t="shared" si="14"/>
        <v/>
      </c>
    </row>
    <row r="218" spans="2:5" x14ac:dyDescent="0.25">
      <c r="B218" s="1">
        <v>45568</v>
      </c>
      <c r="C218" t="s">
        <v>5</v>
      </c>
      <c r="D218">
        <f t="shared" si="15"/>
        <v>22</v>
      </c>
      <c r="E218" t="str">
        <f t="shared" si="14"/>
        <v/>
      </c>
    </row>
    <row r="219" spans="2:5" x14ac:dyDescent="0.25">
      <c r="B219" s="1">
        <v>45569</v>
      </c>
      <c r="C219" t="s">
        <v>6</v>
      </c>
      <c r="D219">
        <f t="shared" si="15"/>
        <v>22</v>
      </c>
      <c r="E219" t="str">
        <f t="shared" si="14"/>
        <v/>
      </c>
    </row>
    <row r="220" spans="2:5" x14ac:dyDescent="0.25">
      <c r="B220" s="1">
        <v>45570</v>
      </c>
      <c r="C220" t="s">
        <v>7</v>
      </c>
      <c r="D220">
        <f t="shared" si="15"/>
        <v>22</v>
      </c>
      <c r="E220" t="str">
        <f t="shared" si="14"/>
        <v/>
      </c>
    </row>
    <row r="221" spans="2:5" x14ac:dyDescent="0.25">
      <c r="B221" s="1">
        <v>45571</v>
      </c>
      <c r="C221" t="s">
        <v>10</v>
      </c>
      <c r="D221">
        <f t="shared" si="15"/>
        <v>22</v>
      </c>
      <c r="E221" t="str">
        <f t="shared" si="14"/>
        <v/>
      </c>
    </row>
    <row r="222" spans="2:5" x14ac:dyDescent="0.25">
      <c r="B222" s="1">
        <v>45572</v>
      </c>
      <c r="C222" t="s">
        <v>0</v>
      </c>
      <c r="D222">
        <f t="shared" si="15"/>
        <v>22</v>
      </c>
      <c r="E222" t="str">
        <f t="shared" si="14"/>
        <v/>
      </c>
    </row>
    <row r="223" spans="2:5" x14ac:dyDescent="0.25">
      <c r="B223" s="1">
        <v>45573</v>
      </c>
      <c r="C223" t="s">
        <v>2</v>
      </c>
      <c r="D223">
        <f t="shared" si="15"/>
        <v>23</v>
      </c>
      <c r="E223" t="str">
        <f t="shared" si="14"/>
        <v/>
      </c>
    </row>
    <row r="224" spans="2:5" x14ac:dyDescent="0.25">
      <c r="B224" s="1">
        <v>45574</v>
      </c>
      <c r="C224" t="s">
        <v>4</v>
      </c>
      <c r="D224">
        <f t="shared" si="15"/>
        <v>23</v>
      </c>
      <c r="E224" t="str">
        <f t="shared" si="14"/>
        <v/>
      </c>
    </row>
    <row r="225" spans="2:5" x14ac:dyDescent="0.25">
      <c r="B225" s="1">
        <v>45575</v>
      </c>
      <c r="C225" t="s">
        <v>5</v>
      </c>
      <c r="D225">
        <f t="shared" si="15"/>
        <v>23</v>
      </c>
      <c r="E225" t="str">
        <f t="shared" si="14"/>
        <v/>
      </c>
    </row>
    <row r="226" spans="2:5" x14ac:dyDescent="0.25">
      <c r="B226" s="1">
        <v>45576</v>
      </c>
      <c r="C226" t="s">
        <v>6</v>
      </c>
      <c r="D226">
        <f t="shared" si="15"/>
        <v>23</v>
      </c>
      <c r="E226" t="str">
        <f t="shared" si="14"/>
        <v/>
      </c>
    </row>
    <row r="227" spans="2:5" x14ac:dyDescent="0.25">
      <c r="B227" s="1">
        <v>45577</v>
      </c>
      <c r="C227" t="s">
        <v>7</v>
      </c>
      <c r="D227">
        <f t="shared" si="15"/>
        <v>23</v>
      </c>
      <c r="E227" t="str">
        <f t="shared" si="14"/>
        <v/>
      </c>
    </row>
    <row r="228" spans="2:5" x14ac:dyDescent="0.25">
      <c r="B228" s="1">
        <v>45578</v>
      </c>
      <c r="C228" t="s">
        <v>10</v>
      </c>
      <c r="D228">
        <f t="shared" si="15"/>
        <v>23</v>
      </c>
      <c r="E228" t="str">
        <f t="shared" si="14"/>
        <v/>
      </c>
    </row>
    <row r="229" spans="2:5" x14ac:dyDescent="0.25">
      <c r="B229" s="1">
        <v>45579</v>
      </c>
      <c r="C229" t="s">
        <v>0</v>
      </c>
      <c r="D229">
        <f t="shared" si="15"/>
        <v>23</v>
      </c>
      <c r="E229" t="str">
        <f t="shared" si="14"/>
        <v/>
      </c>
    </row>
    <row r="230" spans="2:5" x14ac:dyDescent="0.25">
      <c r="B230" s="1">
        <v>45580</v>
      </c>
      <c r="C230" t="s">
        <v>2</v>
      </c>
      <c r="D230">
        <f t="shared" si="15"/>
        <v>24</v>
      </c>
      <c r="E230" t="str">
        <f t="shared" si="14"/>
        <v/>
      </c>
    </row>
    <row r="231" spans="2:5" x14ac:dyDescent="0.25">
      <c r="B231" s="1">
        <v>45581</v>
      </c>
      <c r="C231" t="s">
        <v>4</v>
      </c>
      <c r="D231">
        <f t="shared" si="15"/>
        <v>24</v>
      </c>
      <c r="E231" t="str">
        <f t="shared" si="14"/>
        <v/>
      </c>
    </row>
    <row r="232" spans="2:5" x14ac:dyDescent="0.25">
      <c r="B232" s="1">
        <v>45582</v>
      </c>
      <c r="C232" t="s">
        <v>5</v>
      </c>
      <c r="D232">
        <f t="shared" si="15"/>
        <v>24</v>
      </c>
      <c r="E232" t="str">
        <f t="shared" si="14"/>
        <v/>
      </c>
    </row>
    <row r="233" spans="2:5" x14ac:dyDescent="0.25">
      <c r="B233" s="1">
        <v>45583</v>
      </c>
      <c r="C233" t="s">
        <v>6</v>
      </c>
      <c r="D233">
        <f t="shared" si="15"/>
        <v>24</v>
      </c>
      <c r="E233" t="str">
        <f t="shared" si="14"/>
        <v/>
      </c>
    </row>
    <row r="234" spans="2:5" x14ac:dyDescent="0.25">
      <c r="B234" s="1">
        <v>45584</v>
      </c>
      <c r="C234" t="s">
        <v>7</v>
      </c>
      <c r="D234">
        <f t="shared" si="15"/>
        <v>24</v>
      </c>
      <c r="E234" t="str">
        <f t="shared" si="14"/>
        <v/>
      </c>
    </row>
    <row r="235" spans="2:5" x14ac:dyDescent="0.25">
      <c r="B235" s="1">
        <v>45585</v>
      </c>
      <c r="C235" t="s">
        <v>10</v>
      </c>
      <c r="D235">
        <f t="shared" si="15"/>
        <v>24</v>
      </c>
      <c r="E235" t="str">
        <f t="shared" si="14"/>
        <v/>
      </c>
    </row>
    <row r="236" spans="2:5" x14ac:dyDescent="0.25">
      <c r="B236" s="1">
        <v>45586</v>
      </c>
      <c r="C236" t="s">
        <v>0</v>
      </c>
      <c r="D236">
        <f t="shared" si="15"/>
        <v>24</v>
      </c>
      <c r="E236" t="str">
        <f t="shared" si="14"/>
        <v/>
      </c>
    </row>
    <row r="237" spans="2:5" x14ac:dyDescent="0.25">
      <c r="B237" s="1">
        <v>45587</v>
      </c>
      <c r="C237" t="s">
        <v>2</v>
      </c>
      <c r="D237">
        <f t="shared" si="15"/>
        <v>25</v>
      </c>
      <c r="E237" t="str">
        <f t="shared" si="14"/>
        <v/>
      </c>
    </row>
    <row r="238" spans="2:5" x14ac:dyDescent="0.25">
      <c r="B238" s="1">
        <v>45588</v>
      </c>
      <c r="C238" t="s">
        <v>4</v>
      </c>
      <c r="D238">
        <f t="shared" si="15"/>
        <v>25</v>
      </c>
      <c r="E238" t="str">
        <f t="shared" si="14"/>
        <v/>
      </c>
    </row>
    <row r="239" spans="2:5" x14ac:dyDescent="0.25">
      <c r="B239" s="1">
        <v>45589</v>
      </c>
      <c r="C239" t="s">
        <v>5</v>
      </c>
      <c r="D239">
        <f t="shared" si="15"/>
        <v>25</v>
      </c>
      <c r="E239" t="str">
        <f t="shared" si="14"/>
        <v/>
      </c>
    </row>
    <row r="240" spans="2:5" x14ac:dyDescent="0.25">
      <c r="B240" s="1">
        <v>45590</v>
      </c>
      <c r="C240" t="s">
        <v>6</v>
      </c>
      <c r="D240">
        <f t="shared" si="15"/>
        <v>25</v>
      </c>
      <c r="E240" t="str">
        <f t="shared" si="14"/>
        <v/>
      </c>
    </row>
    <row r="241" spans="2:6" x14ac:dyDescent="0.25">
      <c r="B241" s="1">
        <v>45591</v>
      </c>
      <c r="C241" t="s">
        <v>7</v>
      </c>
      <c r="D241">
        <f t="shared" si="15"/>
        <v>25</v>
      </c>
      <c r="E241" t="str">
        <f t="shared" si="14"/>
        <v/>
      </c>
    </row>
    <row r="242" spans="2:6" x14ac:dyDescent="0.25">
      <c r="B242" s="1">
        <v>45592</v>
      </c>
      <c r="C242" t="s">
        <v>10</v>
      </c>
      <c r="E242">
        <f t="shared" si="14"/>
        <v>1</v>
      </c>
      <c r="F242" t="s">
        <v>36</v>
      </c>
    </row>
    <row r="243" spans="2:6" x14ac:dyDescent="0.25">
      <c r="B243" s="1">
        <v>45593</v>
      </c>
      <c r="C243" t="s">
        <v>0</v>
      </c>
      <c r="E243">
        <f t="shared" si="14"/>
        <v>1</v>
      </c>
      <c r="F243" t="s">
        <v>36</v>
      </c>
    </row>
    <row r="244" spans="2:6" x14ac:dyDescent="0.25">
      <c r="B244" s="1">
        <v>45594</v>
      </c>
      <c r="C244" t="s">
        <v>2</v>
      </c>
      <c r="E244">
        <f t="shared" si="14"/>
        <v>1</v>
      </c>
      <c r="F244" t="s">
        <v>36</v>
      </c>
    </row>
    <row r="245" spans="2:6" x14ac:dyDescent="0.25">
      <c r="B245" s="1">
        <v>45595</v>
      </c>
      <c r="C245" t="s">
        <v>4</v>
      </c>
      <c r="E245">
        <f t="shared" si="14"/>
        <v>1</v>
      </c>
      <c r="F245" t="s">
        <v>36</v>
      </c>
    </row>
    <row r="246" spans="2:6" x14ac:dyDescent="0.25">
      <c r="B246" s="1">
        <v>45596</v>
      </c>
      <c r="C246" t="s">
        <v>5</v>
      </c>
      <c r="E246">
        <f t="shared" si="14"/>
        <v>1</v>
      </c>
      <c r="F246" t="s">
        <v>36</v>
      </c>
    </row>
    <row r="247" spans="2:6" x14ac:dyDescent="0.25">
      <c r="B247" s="1">
        <v>45597</v>
      </c>
      <c r="C247" t="s">
        <v>6</v>
      </c>
      <c r="D247">
        <v>26</v>
      </c>
      <c r="E247" t="str">
        <f t="shared" si="14"/>
        <v/>
      </c>
    </row>
    <row r="248" spans="2:6" x14ac:dyDescent="0.25">
      <c r="B248" s="1">
        <v>45598</v>
      </c>
      <c r="C248" t="s">
        <v>7</v>
      </c>
      <c r="D248">
        <v>26</v>
      </c>
      <c r="E248" t="str">
        <f t="shared" si="14"/>
        <v/>
      </c>
    </row>
    <row r="249" spans="2:6" x14ac:dyDescent="0.25">
      <c r="B249" s="1">
        <v>45599</v>
      </c>
      <c r="C249" t="s">
        <v>10</v>
      </c>
      <c r="D249">
        <v>26</v>
      </c>
      <c r="E249" t="str">
        <f t="shared" si="14"/>
        <v/>
      </c>
    </row>
    <row r="250" spans="2:6" x14ac:dyDescent="0.25">
      <c r="B250" s="1">
        <v>45600</v>
      </c>
      <c r="C250" t="s">
        <v>0</v>
      </c>
      <c r="D250">
        <v>26</v>
      </c>
      <c r="E250" t="str">
        <f t="shared" si="14"/>
        <v/>
      </c>
    </row>
    <row r="251" spans="2:6" x14ac:dyDescent="0.25">
      <c r="B251" s="1">
        <v>45601</v>
      </c>
      <c r="C251" t="s">
        <v>2</v>
      </c>
      <c r="D251">
        <v>26</v>
      </c>
      <c r="E251" t="str">
        <f t="shared" si="14"/>
        <v/>
      </c>
    </row>
    <row r="252" spans="2:6" x14ac:dyDescent="0.25">
      <c r="B252" s="1">
        <v>45602</v>
      </c>
      <c r="C252" t="s">
        <v>4</v>
      </c>
      <c r="D252">
        <v>26</v>
      </c>
      <c r="E252" t="str">
        <f t="shared" si="14"/>
        <v/>
      </c>
    </row>
    <row r="253" spans="2:6" x14ac:dyDescent="0.25">
      <c r="B253" s="1">
        <v>45603</v>
      </c>
      <c r="C253" t="s">
        <v>5</v>
      </c>
      <c r="D253">
        <v>26</v>
      </c>
      <c r="E253" t="str">
        <f t="shared" si="14"/>
        <v/>
      </c>
    </row>
    <row r="254" spans="2:6" x14ac:dyDescent="0.25">
      <c r="B254" s="1">
        <v>45604</v>
      </c>
      <c r="C254" t="s">
        <v>6</v>
      </c>
      <c r="D254">
        <f t="shared" ref="D254:D269" si="16">D247+1</f>
        <v>27</v>
      </c>
      <c r="E254" t="str">
        <f t="shared" si="14"/>
        <v/>
      </c>
    </row>
    <row r="255" spans="2:6" x14ac:dyDescent="0.25">
      <c r="B255" s="1">
        <v>45605</v>
      </c>
      <c r="C255" t="s">
        <v>7</v>
      </c>
      <c r="D255">
        <f t="shared" si="16"/>
        <v>27</v>
      </c>
      <c r="E255" t="str">
        <f t="shared" si="14"/>
        <v/>
      </c>
    </row>
    <row r="256" spans="2:6" x14ac:dyDescent="0.25">
      <c r="B256" s="1">
        <v>45606</v>
      </c>
      <c r="C256" t="s">
        <v>10</v>
      </c>
      <c r="D256">
        <f t="shared" si="16"/>
        <v>27</v>
      </c>
      <c r="E256" t="str">
        <f t="shared" si="14"/>
        <v/>
      </c>
    </row>
    <row r="257" spans="2:6" x14ac:dyDescent="0.25">
      <c r="B257" s="1">
        <v>45607</v>
      </c>
      <c r="C257" t="s">
        <v>0</v>
      </c>
      <c r="D257">
        <f t="shared" si="16"/>
        <v>27</v>
      </c>
      <c r="E257" t="str">
        <f t="shared" si="14"/>
        <v/>
      </c>
    </row>
    <row r="258" spans="2:6" x14ac:dyDescent="0.25">
      <c r="B258" s="1">
        <v>45608</v>
      </c>
      <c r="C258" t="s">
        <v>2</v>
      </c>
      <c r="D258">
        <f t="shared" si="16"/>
        <v>27</v>
      </c>
      <c r="E258" t="str">
        <f t="shared" si="14"/>
        <v/>
      </c>
    </row>
    <row r="259" spans="2:6" x14ac:dyDescent="0.25">
      <c r="B259" s="1">
        <v>45609</v>
      </c>
      <c r="C259" t="s">
        <v>4</v>
      </c>
      <c r="D259">
        <f t="shared" si="16"/>
        <v>27</v>
      </c>
      <c r="E259" t="str">
        <f t="shared" ref="E259:E322" si="17">IF(F259="","",1)</f>
        <v/>
      </c>
    </row>
    <row r="260" spans="2:6" x14ac:dyDescent="0.25">
      <c r="B260" s="1">
        <v>45610</v>
      </c>
      <c r="C260" t="s">
        <v>5</v>
      </c>
      <c r="D260">
        <f t="shared" si="16"/>
        <v>27</v>
      </c>
      <c r="E260" t="str">
        <f t="shared" si="17"/>
        <v/>
      </c>
    </row>
    <row r="261" spans="2:6" x14ac:dyDescent="0.25">
      <c r="B261" s="1">
        <v>45611</v>
      </c>
      <c r="C261" t="s">
        <v>6</v>
      </c>
      <c r="D261">
        <f t="shared" si="16"/>
        <v>28</v>
      </c>
      <c r="E261" t="str">
        <f t="shared" si="17"/>
        <v/>
      </c>
    </row>
    <row r="262" spans="2:6" x14ac:dyDescent="0.25">
      <c r="B262" s="1">
        <v>45612</v>
      </c>
      <c r="C262" t="s">
        <v>7</v>
      </c>
      <c r="D262">
        <f t="shared" si="16"/>
        <v>28</v>
      </c>
      <c r="E262" t="str">
        <f t="shared" si="17"/>
        <v/>
      </c>
    </row>
    <row r="263" spans="2:6" x14ac:dyDescent="0.25">
      <c r="B263" s="1">
        <v>45613</v>
      </c>
      <c r="C263" t="s">
        <v>10</v>
      </c>
      <c r="D263">
        <f t="shared" si="16"/>
        <v>28</v>
      </c>
      <c r="E263" t="str">
        <f t="shared" si="17"/>
        <v/>
      </c>
    </row>
    <row r="264" spans="2:6" x14ac:dyDescent="0.25">
      <c r="B264" s="1">
        <v>45614</v>
      </c>
      <c r="C264" t="s">
        <v>0</v>
      </c>
      <c r="D264">
        <f t="shared" si="16"/>
        <v>28</v>
      </c>
      <c r="E264" t="str">
        <f t="shared" si="17"/>
        <v/>
      </c>
    </row>
    <row r="265" spans="2:6" x14ac:dyDescent="0.25">
      <c r="B265" s="1">
        <v>45615</v>
      </c>
      <c r="C265" t="s">
        <v>2</v>
      </c>
      <c r="D265">
        <f t="shared" si="16"/>
        <v>28</v>
      </c>
      <c r="E265" t="str">
        <f t="shared" si="17"/>
        <v/>
      </c>
    </row>
    <row r="266" spans="2:6" x14ac:dyDescent="0.25">
      <c r="B266" s="1">
        <v>45616</v>
      </c>
      <c r="C266" t="s">
        <v>4</v>
      </c>
      <c r="D266">
        <f t="shared" si="16"/>
        <v>28</v>
      </c>
      <c r="E266" t="str">
        <f t="shared" si="17"/>
        <v/>
      </c>
    </row>
    <row r="267" spans="2:6" x14ac:dyDescent="0.25">
      <c r="B267" s="1">
        <v>45617</v>
      </c>
      <c r="C267" t="s">
        <v>5</v>
      </c>
      <c r="D267">
        <f t="shared" si="16"/>
        <v>28</v>
      </c>
      <c r="E267" t="str">
        <f t="shared" si="17"/>
        <v/>
      </c>
    </row>
    <row r="268" spans="2:6" x14ac:dyDescent="0.25">
      <c r="B268" s="1">
        <v>45618</v>
      </c>
      <c r="C268" t="s">
        <v>6</v>
      </c>
      <c r="D268">
        <f t="shared" si="16"/>
        <v>29</v>
      </c>
      <c r="E268" t="str">
        <f t="shared" si="17"/>
        <v/>
      </c>
    </row>
    <row r="269" spans="2:6" x14ac:dyDescent="0.25">
      <c r="B269" s="1">
        <v>45619</v>
      </c>
      <c r="C269" t="s">
        <v>7</v>
      </c>
      <c r="D269">
        <f t="shared" si="16"/>
        <v>29</v>
      </c>
      <c r="E269" t="str">
        <f t="shared" si="17"/>
        <v/>
      </c>
    </row>
    <row r="270" spans="2:6" x14ac:dyDescent="0.25">
      <c r="B270" s="1">
        <v>45620</v>
      </c>
      <c r="C270" t="s">
        <v>10</v>
      </c>
      <c r="E270">
        <f t="shared" si="17"/>
        <v>1</v>
      </c>
      <c r="F270" t="s">
        <v>36</v>
      </c>
    </row>
    <row r="271" spans="2:6" x14ac:dyDescent="0.25">
      <c r="B271" s="1">
        <v>45621</v>
      </c>
      <c r="C271" t="s">
        <v>0</v>
      </c>
      <c r="E271">
        <f t="shared" si="17"/>
        <v>1</v>
      </c>
      <c r="F271" t="s">
        <v>36</v>
      </c>
    </row>
    <row r="272" spans="2:6" x14ac:dyDescent="0.25">
      <c r="B272" s="1">
        <v>45622</v>
      </c>
      <c r="C272" t="s">
        <v>2</v>
      </c>
      <c r="E272">
        <f t="shared" si="17"/>
        <v>1</v>
      </c>
      <c r="F272" t="s">
        <v>36</v>
      </c>
    </row>
    <row r="273" spans="2:6" x14ac:dyDescent="0.25">
      <c r="B273" s="1">
        <v>45623</v>
      </c>
      <c r="C273" t="s">
        <v>4</v>
      </c>
      <c r="E273">
        <f t="shared" si="17"/>
        <v>1</v>
      </c>
      <c r="F273" t="s">
        <v>36</v>
      </c>
    </row>
    <row r="274" spans="2:6" x14ac:dyDescent="0.25">
      <c r="B274" s="1">
        <v>45624</v>
      </c>
      <c r="C274" t="s">
        <v>5</v>
      </c>
      <c r="E274">
        <f t="shared" si="17"/>
        <v>1</v>
      </c>
      <c r="F274" t="s">
        <v>36</v>
      </c>
    </row>
    <row r="275" spans="2:6" x14ac:dyDescent="0.25">
      <c r="B275" s="1">
        <v>45625</v>
      </c>
      <c r="C275" t="s">
        <v>6</v>
      </c>
      <c r="E275">
        <f t="shared" si="17"/>
        <v>1</v>
      </c>
      <c r="F275" t="s">
        <v>36</v>
      </c>
    </row>
    <row r="276" spans="2:6" x14ac:dyDescent="0.25">
      <c r="B276" s="1">
        <v>45626</v>
      </c>
      <c r="C276" t="s">
        <v>7</v>
      </c>
      <c r="E276">
        <f t="shared" si="17"/>
        <v>1</v>
      </c>
      <c r="F276" t="s">
        <v>36</v>
      </c>
    </row>
    <row r="277" spans="2:6" x14ac:dyDescent="0.25">
      <c r="B277" s="1">
        <v>45627</v>
      </c>
      <c r="C277" t="s">
        <v>10</v>
      </c>
      <c r="D277">
        <v>29</v>
      </c>
      <c r="E277" t="str">
        <f t="shared" si="17"/>
        <v/>
      </c>
    </row>
    <row r="278" spans="2:6" x14ac:dyDescent="0.25">
      <c r="B278" s="1">
        <v>45628</v>
      </c>
      <c r="C278" t="s">
        <v>0</v>
      </c>
      <c r="D278">
        <v>29</v>
      </c>
      <c r="E278" t="str">
        <f t="shared" si="17"/>
        <v/>
      </c>
    </row>
    <row r="279" spans="2:6" x14ac:dyDescent="0.25">
      <c r="B279" s="1">
        <v>45629</v>
      </c>
      <c r="C279" t="s">
        <v>2</v>
      </c>
      <c r="D279">
        <v>29</v>
      </c>
      <c r="E279" t="str">
        <f t="shared" si="17"/>
        <v/>
      </c>
    </row>
    <row r="280" spans="2:6" x14ac:dyDescent="0.25">
      <c r="B280" s="1">
        <v>45630</v>
      </c>
      <c r="C280" t="s">
        <v>4</v>
      </c>
      <c r="D280">
        <v>29</v>
      </c>
      <c r="E280" t="str">
        <f t="shared" si="17"/>
        <v/>
      </c>
    </row>
    <row r="281" spans="2:6" x14ac:dyDescent="0.25">
      <c r="B281" s="1">
        <v>45631</v>
      </c>
      <c r="C281" t="s">
        <v>5</v>
      </c>
      <c r="D281">
        <v>29</v>
      </c>
      <c r="E281" t="str">
        <f t="shared" si="17"/>
        <v/>
      </c>
    </row>
    <row r="282" spans="2:6" x14ac:dyDescent="0.25">
      <c r="B282" s="1">
        <v>45632</v>
      </c>
      <c r="C282" t="s">
        <v>6</v>
      </c>
      <c r="D282">
        <v>30</v>
      </c>
      <c r="E282" t="str">
        <f t="shared" si="17"/>
        <v/>
      </c>
    </row>
    <row r="283" spans="2:6" x14ac:dyDescent="0.25">
      <c r="B283" s="1">
        <v>45633</v>
      </c>
      <c r="C283" t="s">
        <v>7</v>
      </c>
      <c r="D283">
        <v>30</v>
      </c>
      <c r="E283" t="str">
        <f t="shared" si="17"/>
        <v/>
      </c>
    </row>
    <row r="284" spans="2:6" x14ac:dyDescent="0.25">
      <c r="B284" s="1">
        <v>45634</v>
      </c>
      <c r="C284" t="s">
        <v>10</v>
      </c>
      <c r="D284">
        <v>30</v>
      </c>
      <c r="E284" t="str">
        <f t="shared" si="17"/>
        <v/>
      </c>
    </row>
    <row r="285" spans="2:6" x14ac:dyDescent="0.25">
      <c r="B285" s="1">
        <v>45635</v>
      </c>
      <c r="C285" t="s">
        <v>0</v>
      </c>
      <c r="D285">
        <v>30</v>
      </c>
      <c r="E285" t="str">
        <f t="shared" si="17"/>
        <v/>
      </c>
    </row>
    <row r="286" spans="2:6" x14ac:dyDescent="0.25">
      <c r="B286" s="1">
        <v>45636</v>
      </c>
      <c r="C286" t="s">
        <v>2</v>
      </c>
      <c r="D286">
        <v>30</v>
      </c>
      <c r="E286" t="str">
        <f t="shared" si="17"/>
        <v/>
      </c>
    </row>
    <row r="287" spans="2:6" x14ac:dyDescent="0.25">
      <c r="B287" s="1">
        <v>45637</v>
      </c>
      <c r="C287" t="s">
        <v>4</v>
      </c>
      <c r="D287">
        <v>30</v>
      </c>
      <c r="E287" t="str">
        <f t="shared" si="17"/>
        <v/>
      </c>
    </row>
    <row r="288" spans="2:6" x14ac:dyDescent="0.25">
      <c r="B288" s="1">
        <v>45638</v>
      </c>
      <c r="C288" t="s">
        <v>5</v>
      </c>
      <c r="D288">
        <v>30</v>
      </c>
      <c r="E288" t="str">
        <f t="shared" si="17"/>
        <v/>
      </c>
    </row>
    <row r="289" spans="2:6" x14ac:dyDescent="0.25">
      <c r="B289" s="1">
        <v>45639</v>
      </c>
      <c r="C289" t="s">
        <v>6</v>
      </c>
      <c r="D289">
        <f>D282+1</f>
        <v>31</v>
      </c>
      <c r="E289" t="str">
        <f t="shared" si="17"/>
        <v/>
      </c>
    </row>
    <row r="290" spans="2:6" x14ac:dyDescent="0.25">
      <c r="B290" s="1">
        <v>45640</v>
      </c>
      <c r="C290" t="s">
        <v>7</v>
      </c>
      <c r="D290">
        <f t="shared" ref="D290:D297" si="18">D283+1</f>
        <v>31</v>
      </c>
      <c r="E290" t="str">
        <f t="shared" si="17"/>
        <v/>
      </c>
    </row>
    <row r="291" spans="2:6" x14ac:dyDescent="0.25">
      <c r="B291" s="1">
        <v>45641</v>
      </c>
      <c r="C291" t="s">
        <v>10</v>
      </c>
      <c r="D291">
        <f t="shared" si="18"/>
        <v>31</v>
      </c>
      <c r="E291" t="str">
        <f t="shared" si="17"/>
        <v/>
      </c>
    </row>
    <row r="292" spans="2:6" x14ac:dyDescent="0.25">
      <c r="B292" s="1">
        <v>45642</v>
      </c>
      <c r="C292" t="s">
        <v>0</v>
      </c>
      <c r="D292">
        <f t="shared" si="18"/>
        <v>31</v>
      </c>
      <c r="E292" t="str">
        <f t="shared" si="17"/>
        <v/>
      </c>
    </row>
    <row r="293" spans="2:6" x14ac:dyDescent="0.25">
      <c r="B293" s="1">
        <v>45643</v>
      </c>
      <c r="C293" t="s">
        <v>2</v>
      </c>
      <c r="D293">
        <f t="shared" si="18"/>
        <v>31</v>
      </c>
      <c r="E293" t="str">
        <f t="shared" si="17"/>
        <v/>
      </c>
    </row>
    <row r="294" spans="2:6" x14ac:dyDescent="0.25">
      <c r="B294" s="1">
        <v>45644</v>
      </c>
      <c r="C294" t="s">
        <v>4</v>
      </c>
      <c r="D294">
        <f t="shared" si="18"/>
        <v>31</v>
      </c>
      <c r="E294" t="str">
        <f t="shared" si="17"/>
        <v/>
      </c>
    </row>
    <row r="295" spans="2:6" x14ac:dyDescent="0.25">
      <c r="B295" s="1">
        <v>45645</v>
      </c>
      <c r="C295" t="s">
        <v>5</v>
      </c>
      <c r="D295">
        <f t="shared" si="18"/>
        <v>31</v>
      </c>
      <c r="E295" t="str">
        <f t="shared" si="17"/>
        <v/>
      </c>
    </row>
    <row r="296" spans="2:6" x14ac:dyDescent="0.25">
      <c r="B296" s="1">
        <v>45646</v>
      </c>
      <c r="C296" t="s">
        <v>6</v>
      </c>
      <c r="D296">
        <f t="shared" si="18"/>
        <v>32</v>
      </c>
      <c r="E296" t="str">
        <f t="shared" si="17"/>
        <v/>
      </c>
    </row>
    <row r="297" spans="2:6" x14ac:dyDescent="0.25">
      <c r="B297" s="1">
        <v>45647</v>
      </c>
      <c r="C297" t="s">
        <v>7</v>
      </c>
      <c r="D297">
        <f t="shared" si="18"/>
        <v>32</v>
      </c>
      <c r="E297" t="str">
        <f t="shared" si="17"/>
        <v/>
      </c>
    </row>
    <row r="298" spans="2:6" x14ac:dyDescent="0.25">
      <c r="B298" s="1">
        <v>45648</v>
      </c>
      <c r="C298" t="s">
        <v>10</v>
      </c>
      <c r="E298">
        <f t="shared" si="17"/>
        <v>1</v>
      </c>
      <c r="F298" t="s">
        <v>41</v>
      </c>
    </row>
    <row r="299" spans="2:6" x14ac:dyDescent="0.25">
      <c r="B299" s="1">
        <v>45649</v>
      </c>
      <c r="C299" t="s">
        <v>0</v>
      </c>
      <c r="E299">
        <f t="shared" si="17"/>
        <v>1</v>
      </c>
      <c r="F299" t="s">
        <v>36</v>
      </c>
    </row>
    <row r="300" spans="2:6" x14ac:dyDescent="0.25">
      <c r="B300" s="1">
        <v>45650</v>
      </c>
      <c r="C300" t="s">
        <v>2</v>
      </c>
      <c r="E300">
        <f t="shared" si="17"/>
        <v>1</v>
      </c>
      <c r="F300" t="s">
        <v>36</v>
      </c>
    </row>
    <row r="301" spans="2:6" x14ac:dyDescent="0.25">
      <c r="B301" s="1">
        <v>45651</v>
      </c>
      <c r="C301" t="s">
        <v>4</v>
      </c>
      <c r="E301">
        <f t="shared" si="17"/>
        <v>1</v>
      </c>
      <c r="F301" t="s">
        <v>36</v>
      </c>
    </row>
    <row r="302" spans="2:6" x14ac:dyDescent="0.25">
      <c r="B302" s="1">
        <v>45652</v>
      </c>
      <c r="C302" t="s">
        <v>5</v>
      </c>
      <c r="E302">
        <f t="shared" si="17"/>
        <v>1</v>
      </c>
      <c r="F302" t="s">
        <v>41</v>
      </c>
    </row>
    <row r="303" spans="2:6" x14ac:dyDescent="0.25">
      <c r="B303" s="1">
        <v>45653</v>
      </c>
      <c r="C303" t="s">
        <v>6</v>
      </c>
      <c r="E303">
        <f t="shared" si="17"/>
        <v>1</v>
      </c>
      <c r="F303" t="s">
        <v>41</v>
      </c>
    </row>
    <row r="304" spans="2:6" x14ac:dyDescent="0.25">
      <c r="B304" s="1">
        <v>45654</v>
      </c>
      <c r="C304" t="s">
        <v>7</v>
      </c>
      <c r="E304">
        <f t="shared" si="17"/>
        <v>1</v>
      </c>
      <c r="F304" t="s">
        <v>41</v>
      </c>
    </row>
    <row r="305" spans="2:6" x14ac:dyDescent="0.25">
      <c r="B305" s="1">
        <v>45655</v>
      </c>
      <c r="C305" t="s">
        <v>10</v>
      </c>
      <c r="E305">
        <f t="shared" si="17"/>
        <v>1</v>
      </c>
      <c r="F305" t="s">
        <v>41</v>
      </c>
    </row>
    <row r="306" spans="2:6" x14ac:dyDescent="0.25">
      <c r="B306" s="1">
        <v>45656</v>
      </c>
      <c r="C306" t="s">
        <v>0</v>
      </c>
      <c r="E306">
        <f t="shared" si="17"/>
        <v>1</v>
      </c>
      <c r="F306" t="s">
        <v>41</v>
      </c>
    </row>
    <row r="307" spans="2:6" x14ac:dyDescent="0.25">
      <c r="B307" s="1">
        <v>45657</v>
      </c>
      <c r="C307" t="s">
        <v>2</v>
      </c>
      <c r="E307">
        <f t="shared" si="17"/>
        <v>1</v>
      </c>
      <c r="F307" t="s">
        <v>36</v>
      </c>
    </row>
    <row r="308" spans="2:6" x14ac:dyDescent="0.25">
      <c r="B308" s="1">
        <v>45658</v>
      </c>
      <c r="C308" t="s">
        <v>4</v>
      </c>
      <c r="E308">
        <f t="shared" si="17"/>
        <v>1</v>
      </c>
      <c r="F308" t="s">
        <v>36</v>
      </c>
    </row>
    <row r="309" spans="2:6" x14ac:dyDescent="0.25">
      <c r="B309" s="1">
        <v>45659</v>
      </c>
      <c r="C309" t="s">
        <v>5</v>
      </c>
      <c r="E309">
        <f t="shared" si="17"/>
        <v>1</v>
      </c>
      <c r="F309" t="s">
        <v>36</v>
      </c>
    </row>
    <row r="310" spans="2:6" x14ac:dyDescent="0.25">
      <c r="B310" s="1">
        <v>45660</v>
      </c>
      <c r="C310" t="s">
        <v>6</v>
      </c>
      <c r="E310">
        <f t="shared" si="17"/>
        <v>1</v>
      </c>
      <c r="F310" t="s">
        <v>36</v>
      </c>
    </row>
    <row r="311" spans="2:6" x14ac:dyDescent="0.25">
      <c r="B311" s="1">
        <v>45661</v>
      </c>
      <c r="C311" t="s">
        <v>7</v>
      </c>
      <c r="E311">
        <f t="shared" si="17"/>
        <v>1</v>
      </c>
      <c r="F311" t="s">
        <v>41</v>
      </c>
    </row>
    <row r="312" spans="2:6" x14ac:dyDescent="0.25">
      <c r="B312" s="1">
        <v>45662</v>
      </c>
      <c r="C312" t="s">
        <v>10</v>
      </c>
      <c r="E312">
        <f t="shared" si="17"/>
        <v>1</v>
      </c>
      <c r="F312" t="s">
        <v>41</v>
      </c>
    </row>
    <row r="313" spans="2:6" x14ac:dyDescent="0.25">
      <c r="B313" s="1">
        <v>45663</v>
      </c>
      <c r="C313" t="s">
        <v>0</v>
      </c>
      <c r="D313">
        <v>32</v>
      </c>
      <c r="E313" t="str">
        <f t="shared" si="17"/>
        <v/>
      </c>
    </row>
    <row r="314" spans="2:6" x14ac:dyDescent="0.25">
      <c r="B314" s="1">
        <v>45664</v>
      </c>
      <c r="C314" t="s">
        <v>2</v>
      </c>
      <c r="D314">
        <v>32</v>
      </c>
      <c r="E314" t="str">
        <f t="shared" si="17"/>
        <v/>
      </c>
    </row>
    <row r="315" spans="2:6" x14ac:dyDescent="0.25">
      <c r="B315" s="1">
        <v>45665</v>
      </c>
      <c r="C315" t="s">
        <v>4</v>
      </c>
      <c r="D315">
        <v>32</v>
      </c>
      <c r="E315" t="str">
        <f t="shared" si="17"/>
        <v/>
      </c>
    </row>
    <row r="316" spans="2:6" x14ac:dyDescent="0.25">
      <c r="B316" s="1">
        <v>45666</v>
      </c>
      <c r="C316" t="s">
        <v>5</v>
      </c>
      <c r="D316">
        <v>32</v>
      </c>
      <c r="E316" t="str">
        <f t="shared" si="17"/>
        <v/>
      </c>
    </row>
    <row r="317" spans="2:6" x14ac:dyDescent="0.25">
      <c r="B317" s="1">
        <v>45667</v>
      </c>
      <c r="C317" t="s">
        <v>6</v>
      </c>
      <c r="D317">
        <v>33</v>
      </c>
      <c r="E317" t="str">
        <f t="shared" si="17"/>
        <v/>
      </c>
    </row>
    <row r="318" spans="2:6" x14ac:dyDescent="0.25">
      <c r="B318" s="1">
        <v>45668</v>
      </c>
      <c r="C318" t="s">
        <v>7</v>
      </c>
      <c r="D318">
        <v>33</v>
      </c>
      <c r="E318" t="str">
        <f t="shared" si="17"/>
        <v/>
      </c>
    </row>
    <row r="319" spans="2:6" x14ac:dyDescent="0.25">
      <c r="B319" s="1">
        <v>45669</v>
      </c>
      <c r="C319" t="s">
        <v>10</v>
      </c>
      <c r="D319">
        <v>33</v>
      </c>
      <c r="E319" t="str">
        <f t="shared" si="17"/>
        <v/>
      </c>
    </row>
    <row r="320" spans="2:6" x14ac:dyDescent="0.25">
      <c r="B320" s="1">
        <v>45670</v>
      </c>
      <c r="C320" t="s">
        <v>0</v>
      </c>
      <c r="D320">
        <v>33</v>
      </c>
      <c r="E320" t="str">
        <f t="shared" si="17"/>
        <v/>
      </c>
    </row>
    <row r="321" spans="2:5" x14ac:dyDescent="0.25">
      <c r="B321" s="1">
        <v>45671</v>
      </c>
      <c r="C321" t="s">
        <v>2</v>
      </c>
      <c r="D321">
        <v>33</v>
      </c>
      <c r="E321" t="str">
        <f t="shared" si="17"/>
        <v/>
      </c>
    </row>
    <row r="322" spans="2:5" x14ac:dyDescent="0.25">
      <c r="B322" s="1">
        <v>45672</v>
      </c>
      <c r="C322" t="s">
        <v>4</v>
      </c>
      <c r="D322">
        <v>33</v>
      </c>
      <c r="E322" t="str">
        <f t="shared" si="17"/>
        <v/>
      </c>
    </row>
    <row r="323" spans="2:5" x14ac:dyDescent="0.25">
      <c r="B323" s="1">
        <v>45673</v>
      </c>
      <c r="C323" t="s">
        <v>5</v>
      </c>
      <c r="D323">
        <f>D316+1</f>
        <v>33</v>
      </c>
      <c r="E323" t="str">
        <f t="shared" ref="E323:E366" si="19">IF(F323="","",1)</f>
        <v/>
      </c>
    </row>
    <row r="324" spans="2:5" x14ac:dyDescent="0.25">
      <c r="B324" s="1">
        <v>45674</v>
      </c>
      <c r="C324" t="s">
        <v>6</v>
      </c>
      <c r="D324">
        <f t="shared" ref="D324:D365" si="20">D317+1</f>
        <v>34</v>
      </c>
      <c r="E324" t="str">
        <f t="shared" si="19"/>
        <v/>
      </c>
    </row>
    <row r="325" spans="2:5" x14ac:dyDescent="0.25">
      <c r="B325" s="1">
        <v>45675</v>
      </c>
      <c r="C325" t="s">
        <v>7</v>
      </c>
      <c r="D325">
        <f t="shared" si="20"/>
        <v>34</v>
      </c>
      <c r="E325" t="str">
        <f t="shared" si="19"/>
        <v/>
      </c>
    </row>
    <row r="326" spans="2:5" x14ac:dyDescent="0.25">
      <c r="B326" s="1">
        <v>45676</v>
      </c>
      <c r="C326" t="s">
        <v>10</v>
      </c>
      <c r="D326">
        <f t="shared" si="20"/>
        <v>34</v>
      </c>
      <c r="E326" t="str">
        <f t="shared" si="19"/>
        <v/>
      </c>
    </row>
    <row r="327" spans="2:5" x14ac:dyDescent="0.25">
      <c r="B327" s="1">
        <v>45677</v>
      </c>
      <c r="C327" t="s">
        <v>0</v>
      </c>
      <c r="D327">
        <f t="shared" si="20"/>
        <v>34</v>
      </c>
      <c r="E327" t="str">
        <f t="shared" si="19"/>
        <v/>
      </c>
    </row>
    <row r="328" spans="2:5" x14ac:dyDescent="0.25">
      <c r="B328" s="1">
        <v>45678</v>
      </c>
      <c r="C328" t="s">
        <v>2</v>
      </c>
      <c r="D328">
        <f t="shared" si="20"/>
        <v>34</v>
      </c>
      <c r="E328" t="str">
        <f t="shared" si="19"/>
        <v/>
      </c>
    </row>
    <row r="329" spans="2:5" x14ac:dyDescent="0.25">
      <c r="B329" s="1">
        <v>45679</v>
      </c>
      <c r="C329" t="s">
        <v>4</v>
      </c>
      <c r="D329">
        <f t="shared" si="20"/>
        <v>34</v>
      </c>
      <c r="E329" t="str">
        <f t="shared" si="19"/>
        <v/>
      </c>
    </row>
    <row r="330" spans="2:5" x14ac:dyDescent="0.25">
      <c r="B330" s="1">
        <v>45680</v>
      </c>
      <c r="C330" t="s">
        <v>5</v>
      </c>
      <c r="D330">
        <f t="shared" si="20"/>
        <v>34</v>
      </c>
      <c r="E330" t="str">
        <f t="shared" si="19"/>
        <v/>
      </c>
    </row>
    <row r="331" spans="2:5" x14ac:dyDescent="0.25">
      <c r="B331" s="1">
        <v>45681</v>
      </c>
      <c r="C331" t="s">
        <v>6</v>
      </c>
      <c r="D331">
        <f t="shared" si="20"/>
        <v>35</v>
      </c>
      <c r="E331" t="str">
        <f t="shared" si="19"/>
        <v/>
      </c>
    </row>
    <row r="332" spans="2:5" x14ac:dyDescent="0.25">
      <c r="B332" s="1">
        <v>45682</v>
      </c>
      <c r="C332" t="s">
        <v>7</v>
      </c>
      <c r="D332">
        <f t="shared" si="20"/>
        <v>35</v>
      </c>
      <c r="E332" t="str">
        <f t="shared" si="19"/>
        <v/>
      </c>
    </row>
    <row r="333" spans="2:5" x14ac:dyDescent="0.25">
      <c r="B333" s="1">
        <v>45683</v>
      </c>
      <c r="C333" t="s">
        <v>10</v>
      </c>
      <c r="D333">
        <f t="shared" si="20"/>
        <v>35</v>
      </c>
      <c r="E333" t="str">
        <f t="shared" si="19"/>
        <v/>
      </c>
    </row>
    <row r="334" spans="2:5" x14ac:dyDescent="0.25">
      <c r="B334" s="1">
        <v>45684</v>
      </c>
      <c r="C334" t="s">
        <v>0</v>
      </c>
      <c r="D334">
        <f t="shared" si="20"/>
        <v>35</v>
      </c>
      <c r="E334" t="str">
        <f t="shared" si="19"/>
        <v/>
      </c>
    </row>
    <row r="335" spans="2:5" x14ac:dyDescent="0.25">
      <c r="B335" s="1">
        <v>45685</v>
      </c>
      <c r="C335" t="s">
        <v>2</v>
      </c>
      <c r="D335">
        <f t="shared" si="20"/>
        <v>35</v>
      </c>
      <c r="E335" t="str">
        <f t="shared" si="19"/>
        <v/>
      </c>
    </row>
    <row r="336" spans="2:5" x14ac:dyDescent="0.25">
      <c r="B336" s="1">
        <v>45686</v>
      </c>
      <c r="C336" t="s">
        <v>4</v>
      </c>
      <c r="D336">
        <f t="shared" si="20"/>
        <v>35</v>
      </c>
      <c r="E336" t="str">
        <f t="shared" si="19"/>
        <v/>
      </c>
    </row>
    <row r="337" spans="2:5" x14ac:dyDescent="0.25">
      <c r="B337" s="1">
        <v>45687</v>
      </c>
      <c r="C337" t="s">
        <v>5</v>
      </c>
      <c r="D337">
        <f t="shared" si="20"/>
        <v>35</v>
      </c>
      <c r="E337" t="str">
        <f t="shared" si="19"/>
        <v/>
      </c>
    </row>
    <row r="338" spans="2:5" x14ac:dyDescent="0.25">
      <c r="B338" s="1">
        <v>45688</v>
      </c>
      <c r="C338" t="s">
        <v>6</v>
      </c>
      <c r="D338">
        <f t="shared" si="20"/>
        <v>36</v>
      </c>
      <c r="E338" t="str">
        <f t="shared" si="19"/>
        <v/>
      </c>
    </row>
    <row r="339" spans="2:5" x14ac:dyDescent="0.25">
      <c r="B339" s="1">
        <v>45689</v>
      </c>
      <c r="C339" t="s">
        <v>7</v>
      </c>
      <c r="D339">
        <f t="shared" si="20"/>
        <v>36</v>
      </c>
      <c r="E339" t="str">
        <f t="shared" si="19"/>
        <v/>
      </c>
    </row>
    <row r="340" spans="2:5" x14ac:dyDescent="0.25">
      <c r="B340" s="1">
        <v>45690</v>
      </c>
      <c r="C340" t="s">
        <v>10</v>
      </c>
      <c r="D340">
        <f t="shared" si="20"/>
        <v>36</v>
      </c>
      <c r="E340" t="str">
        <f t="shared" si="19"/>
        <v/>
      </c>
    </row>
    <row r="341" spans="2:5" x14ac:dyDescent="0.25">
      <c r="B341" s="1">
        <v>45691</v>
      </c>
      <c r="C341" t="s">
        <v>0</v>
      </c>
      <c r="D341">
        <f t="shared" si="20"/>
        <v>36</v>
      </c>
      <c r="E341" t="str">
        <f t="shared" si="19"/>
        <v/>
      </c>
    </row>
    <row r="342" spans="2:5" x14ac:dyDescent="0.25">
      <c r="B342" s="1">
        <v>45692</v>
      </c>
      <c r="C342" t="s">
        <v>2</v>
      </c>
      <c r="D342">
        <f t="shared" si="20"/>
        <v>36</v>
      </c>
      <c r="E342" t="str">
        <f t="shared" si="19"/>
        <v/>
      </c>
    </row>
    <row r="343" spans="2:5" x14ac:dyDescent="0.25">
      <c r="B343" s="1">
        <v>45693</v>
      </c>
      <c r="C343" t="s">
        <v>4</v>
      </c>
      <c r="D343">
        <f t="shared" si="20"/>
        <v>36</v>
      </c>
      <c r="E343" t="str">
        <f t="shared" si="19"/>
        <v/>
      </c>
    </row>
    <row r="344" spans="2:5" x14ac:dyDescent="0.25">
      <c r="B344" s="1">
        <v>45694</v>
      </c>
      <c r="C344" t="s">
        <v>5</v>
      </c>
      <c r="D344">
        <f t="shared" si="20"/>
        <v>36</v>
      </c>
      <c r="E344" t="str">
        <f t="shared" si="19"/>
        <v/>
      </c>
    </row>
    <row r="345" spans="2:5" x14ac:dyDescent="0.25">
      <c r="B345" s="1">
        <v>45695</v>
      </c>
      <c r="C345" t="s">
        <v>6</v>
      </c>
      <c r="D345">
        <f t="shared" si="20"/>
        <v>37</v>
      </c>
      <c r="E345" t="str">
        <f t="shared" si="19"/>
        <v/>
      </c>
    </row>
    <row r="346" spans="2:5" x14ac:dyDescent="0.25">
      <c r="B346" s="1">
        <v>45696</v>
      </c>
      <c r="C346" t="s">
        <v>7</v>
      </c>
      <c r="D346">
        <f t="shared" si="20"/>
        <v>37</v>
      </c>
      <c r="E346" t="str">
        <f t="shared" si="19"/>
        <v/>
      </c>
    </row>
    <row r="347" spans="2:5" x14ac:dyDescent="0.25">
      <c r="B347" s="1">
        <v>45697</v>
      </c>
      <c r="C347" t="s">
        <v>10</v>
      </c>
      <c r="D347">
        <f t="shared" si="20"/>
        <v>37</v>
      </c>
      <c r="E347" t="str">
        <f t="shared" si="19"/>
        <v/>
      </c>
    </row>
    <row r="348" spans="2:5" x14ac:dyDescent="0.25">
      <c r="B348" s="1">
        <v>45698</v>
      </c>
      <c r="C348" t="s">
        <v>0</v>
      </c>
      <c r="D348">
        <f t="shared" si="20"/>
        <v>37</v>
      </c>
      <c r="E348" t="str">
        <f t="shared" si="19"/>
        <v/>
      </c>
    </row>
    <row r="349" spans="2:5" x14ac:dyDescent="0.25">
      <c r="B349" s="1">
        <v>45699</v>
      </c>
      <c r="C349" t="s">
        <v>2</v>
      </c>
      <c r="D349">
        <f t="shared" si="20"/>
        <v>37</v>
      </c>
      <c r="E349" t="str">
        <f t="shared" si="19"/>
        <v/>
      </c>
    </row>
    <row r="350" spans="2:5" x14ac:dyDescent="0.25">
      <c r="B350" s="1">
        <v>45700</v>
      </c>
      <c r="C350" t="s">
        <v>4</v>
      </c>
      <c r="D350">
        <f t="shared" si="20"/>
        <v>37</v>
      </c>
      <c r="E350" t="str">
        <f t="shared" si="19"/>
        <v/>
      </c>
    </row>
    <row r="351" spans="2:5" x14ac:dyDescent="0.25">
      <c r="B351" s="1">
        <v>45701</v>
      </c>
      <c r="C351" t="s">
        <v>5</v>
      </c>
      <c r="D351">
        <f t="shared" si="20"/>
        <v>37</v>
      </c>
      <c r="E351" t="str">
        <f t="shared" si="19"/>
        <v/>
      </c>
    </row>
    <row r="352" spans="2:5" x14ac:dyDescent="0.25">
      <c r="B352" s="1">
        <v>45702</v>
      </c>
      <c r="C352" t="s">
        <v>6</v>
      </c>
      <c r="D352">
        <f t="shared" si="20"/>
        <v>38</v>
      </c>
      <c r="E352" t="str">
        <f t="shared" si="19"/>
        <v/>
      </c>
    </row>
    <row r="353" spans="2:6" x14ac:dyDescent="0.25">
      <c r="B353" s="1">
        <v>45703</v>
      </c>
      <c r="C353" t="s">
        <v>7</v>
      </c>
      <c r="D353">
        <f t="shared" si="20"/>
        <v>38</v>
      </c>
      <c r="E353" t="str">
        <f t="shared" si="19"/>
        <v/>
      </c>
    </row>
    <row r="354" spans="2:6" x14ac:dyDescent="0.25">
      <c r="B354" s="1">
        <v>45704</v>
      </c>
      <c r="C354" t="s">
        <v>10</v>
      </c>
      <c r="D354">
        <f t="shared" si="20"/>
        <v>38</v>
      </c>
      <c r="E354" t="str">
        <f t="shared" si="19"/>
        <v/>
      </c>
    </row>
    <row r="355" spans="2:6" x14ac:dyDescent="0.25">
      <c r="B355" s="1">
        <v>45705</v>
      </c>
      <c r="C355" t="s">
        <v>0</v>
      </c>
      <c r="D355">
        <f t="shared" si="20"/>
        <v>38</v>
      </c>
      <c r="E355" t="str">
        <f t="shared" si="19"/>
        <v/>
      </c>
    </row>
    <row r="356" spans="2:6" x14ac:dyDescent="0.25">
      <c r="B356" s="1">
        <v>45706</v>
      </c>
      <c r="C356" t="s">
        <v>2</v>
      </c>
      <c r="D356">
        <f t="shared" si="20"/>
        <v>38</v>
      </c>
      <c r="E356" t="str">
        <f t="shared" si="19"/>
        <v/>
      </c>
    </row>
    <row r="357" spans="2:6" x14ac:dyDescent="0.25">
      <c r="B357" s="1">
        <v>45707</v>
      </c>
      <c r="C357" t="s">
        <v>4</v>
      </c>
      <c r="D357">
        <f t="shared" si="20"/>
        <v>38</v>
      </c>
      <c r="E357" t="str">
        <f t="shared" si="19"/>
        <v/>
      </c>
    </row>
    <row r="358" spans="2:6" x14ac:dyDescent="0.25">
      <c r="B358" s="1">
        <v>45708</v>
      </c>
      <c r="C358" t="s">
        <v>5</v>
      </c>
      <c r="D358">
        <f t="shared" si="20"/>
        <v>38</v>
      </c>
      <c r="E358" t="str">
        <f t="shared" si="19"/>
        <v/>
      </c>
    </row>
    <row r="359" spans="2:6" x14ac:dyDescent="0.25">
      <c r="B359" s="1">
        <v>45709</v>
      </c>
      <c r="C359" t="s">
        <v>6</v>
      </c>
      <c r="D359">
        <f t="shared" si="20"/>
        <v>39</v>
      </c>
      <c r="E359" t="str">
        <f t="shared" si="19"/>
        <v/>
      </c>
    </row>
    <row r="360" spans="2:6" x14ac:dyDescent="0.25">
      <c r="B360" s="1">
        <v>45710</v>
      </c>
      <c r="C360" t="s">
        <v>7</v>
      </c>
      <c r="D360">
        <f t="shared" si="20"/>
        <v>39</v>
      </c>
      <c r="E360" t="str">
        <f t="shared" si="19"/>
        <v/>
      </c>
    </row>
    <row r="361" spans="2:6" x14ac:dyDescent="0.25">
      <c r="B361" s="1">
        <v>45711</v>
      </c>
      <c r="C361" t="s">
        <v>10</v>
      </c>
      <c r="D361">
        <f t="shared" si="20"/>
        <v>39</v>
      </c>
      <c r="E361" t="str">
        <f t="shared" si="19"/>
        <v/>
      </c>
    </row>
    <row r="362" spans="2:6" x14ac:dyDescent="0.25">
      <c r="B362" s="1">
        <v>45712</v>
      </c>
      <c r="C362" t="s">
        <v>0</v>
      </c>
      <c r="D362">
        <f t="shared" si="20"/>
        <v>39</v>
      </c>
      <c r="E362" t="str">
        <f t="shared" si="19"/>
        <v/>
      </c>
    </row>
    <row r="363" spans="2:6" x14ac:dyDescent="0.25">
      <c r="B363" s="1">
        <v>45713</v>
      </c>
      <c r="C363" t="s">
        <v>2</v>
      </c>
      <c r="D363">
        <f t="shared" si="20"/>
        <v>39</v>
      </c>
      <c r="E363" t="str">
        <f t="shared" si="19"/>
        <v/>
      </c>
    </row>
    <row r="364" spans="2:6" x14ac:dyDescent="0.25">
      <c r="B364" s="1">
        <v>45714</v>
      </c>
      <c r="C364" t="s">
        <v>4</v>
      </c>
      <c r="D364">
        <f t="shared" si="20"/>
        <v>39</v>
      </c>
      <c r="E364" t="str">
        <f t="shared" si="19"/>
        <v/>
      </c>
    </row>
    <row r="365" spans="2:6" x14ac:dyDescent="0.25">
      <c r="B365" s="1">
        <v>45715</v>
      </c>
      <c r="C365" t="s">
        <v>5</v>
      </c>
      <c r="D365">
        <f t="shared" si="20"/>
        <v>39</v>
      </c>
      <c r="E365" t="str">
        <f t="shared" si="19"/>
        <v/>
      </c>
    </row>
    <row r="366" spans="2:6" x14ac:dyDescent="0.25">
      <c r="B366" s="1">
        <v>45716</v>
      </c>
      <c r="C366" t="s">
        <v>6</v>
      </c>
      <c r="E366">
        <f t="shared" si="19"/>
        <v>1</v>
      </c>
      <c r="F366" t="s">
        <v>36</v>
      </c>
    </row>
    <row r="367" spans="2:6" x14ac:dyDescent="0.25">
      <c r="B367" s="1"/>
    </row>
    <row r="368" spans="2:6" x14ac:dyDescent="0.25">
      <c r="B368" s="1"/>
    </row>
    <row r="369" spans="2:2" x14ac:dyDescent="0.25">
      <c r="B369" s="1"/>
    </row>
  </sheetData>
  <autoFilter ref="B1:F1" xr:uid="{00000000-0009-0000-0000-000001000000}"/>
  <phoneticPr fontId="2"/>
  <dataValidations count="2">
    <dataValidation type="list" allowBlank="1" showInputMessage="1" sqref="R2:R40 O2:O40" xr:uid="{00000000-0002-0000-0100-000000000000}">
      <formula1>"英語,数学"</formula1>
    </dataValidation>
    <dataValidation type="list" allowBlank="1" showInputMessage="1" sqref="P2:P40" xr:uid="{00000000-0002-0000-0100-000001000000}">
      <formula1>"英語・国語,数学・国語"</formula1>
    </dataValidation>
  </dataValidations>
  <pageMargins left="0.7" right="0.7" top="0.75" bottom="0.75" header="0.3" footer="0.3"/>
  <pageSetup paperSiz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C8F1-CC7C-4A5F-A09D-8C14EFF4C7E3}">
  <dimension ref="A1:AI62"/>
  <sheetViews>
    <sheetView tabSelected="1" zoomScale="70" zoomScaleNormal="70" zoomScaleSheetLayoutView="70" workbookViewId="0">
      <selection activeCell="G16" sqref="G16"/>
    </sheetView>
  </sheetViews>
  <sheetFormatPr defaultRowHeight="14.25" x14ac:dyDescent="0.25"/>
  <cols>
    <col min="1" max="2" width="4.25" customWidth="1"/>
    <col min="3" max="3" width="7.25" style="2" customWidth="1"/>
    <col min="4" max="5" width="11.5" style="2" customWidth="1"/>
    <col min="6" max="6" width="17.25" style="2" customWidth="1"/>
    <col min="7" max="7" width="11.5" style="2" customWidth="1"/>
    <col min="8" max="8" width="11.5" style="3" customWidth="1"/>
    <col min="9" max="9" width="11.5" style="2" customWidth="1"/>
    <col min="10" max="10" width="11.5" customWidth="1"/>
    <col min="11" max="11" width="5.125" customWidth="1"/>
    <col min="12" max="12" width="4.5" customWidth="1"/>
    <col min="13" max="13" width="4.375" customWidth="1"/>
    <col min="14" max="14" width="5.125" customWidth="1"/>
    <col min="15" max="17" width="11.125" customWidth="1"/>
    <col min="18" max="18" width="4.875" customWidth="1"/>
    <col min="19" max="19" width="16.125" customWidth="1"/>
    <col min="20" max="20" width="6.125" customWidth="1"/>
    <col min="21" max="21" width="6.25" customWidth="1"/>
    <col min="22" max="22" width="6.875" customWidth="1"/>
    <col min="28" max="28" width="8.125" customWidth="1"/>
    <col min="30" max="30" width="8.625" style="9"/>
    <col min="33" max="33" width="5.625" customWidth="1"/>
    <col min="34" max="34" width="7.125" customWidth="1"/>
  </cols>
  <sheetData>
    <row r="1" spans="1:35" ht="14.45" customHeight="1" x14ac:dyDescent="0.25">
      <c r="E1" s="78" t="str">
        <f>O7</f>
        <v>安中本部校 【選抜】</v>
      </c>
      <c r="F1" s="78"/>
      <c r="O1" s="79" t="s">
        <v>99</v>
      </c>
      <c r="P1" s="79"/>
      <c r="Q1" s="79"/>
      <c r="R1" s="79"/>
      <c r="S1" s="79"/>
    </row>
    <row r="2" spans="1:35" ht="14.45" customHeight="1" x14ac:dyDescent="0.25">
      <c r="E2" s="78"/>
      <c r="F2" s="78"/>
      <c r="G2" s="80" t="str">
        <f>P7&amp;"　月間スケジュール"</f>
        <v>中3　月間スケジュール</v>
      </c>
      <c r="H2" s="80"/>
      <c r="I2" s="80"/>
      <c r="J2" s="80"/>
      <c r="K2" s="81"/>
      <c r="L2" s="81"/>
      <c r="M2" s="81"/>
      <c r="O2" s="79"/>
      <c r="P2" s="79"/>
      <c r="Q2" s="79"/>
      <c r="R2" s="79"/>
      <c r="S2" s="79"/>
    </row>
    <row r="3" spans="1:35" ht="14.45" customHeight="1" x14ac:dyDescent="0.25">
      <c r="E3" s="78"/>
      <c r="F3" s="78"/>
      <c r="G3" s="80"/>
      <c r="H3" s="80"/>
      <c r="I3" s="80"/>
      <c r="J3" s="80"/>
      <c r="K3" s="81"/>
      <c r="L3" s="81"/>
      <c r="M3" s="81"/>
      <c r="O3" s="79"/>
      <c r="P3" s="79"/>
      <c r="Q3" s="79"/>
      <c r="R3" s="79"/>
      <c r="S3" s="79"/>
      <c r="W3" t="s">
        <v>101</v>
      </c>
    </row>
    <row r="4" spans="1:35" ht="8.4499999999999993" customHeight="1" thickBot="1" x14ac:dyDescent="0.3">
      <c r="H4" s="5"/>
      <c r="J4" s="2"/>
      <c r="K4" s="2"/>
      <c r="L4" s="2"/>
    </row>
    <row r="5" spans="1:35" ht="35.450000000000003" customHeight="1" thickTop="1" x14ac:dyDescent="0.25">
      <c r="C5" s="82" t="str">
        <f>W5</f>
        <v>7月</v>
      </c>
      <c r="D5" s="82"/>
      <c r="E5" s="82"/>
      <c r="F5" s="82"/>
      <c r="G5" s="82"/>
      <c r="H5" s="82"/>
      <c r="I5" s="82"/>
      <c r="J5" s="82"/>
      <c r="K5" s="15"/>
      <c r="L5" s="10"/>
      <c r="S5" s="23"/>
      <c r="T5" s="24"/>
      <c r="U5" s="24"/>
      <c r="V5" s="24"/>
      <c r="W5" s="33" t="s">
        <v>185</v>
      </c>
      <c r="X5" s="34" t="str">
        <f>$W$5</f>
        <v>7月</v>
      </c>
      <c r="Y5" s="34" t="str">
        <f>$W$5</f>
        <v>7月</v>
      </c>
      <c r="Z5" s="34" t="str">
        <f>$W$5</f>
        <v>7月</v>
      </c>
      <c r="AA5" s="34" t="str">
        <f>$W$5</f>
        <v>7月</v>
      </c>
      <c r="AB5" s="34" t="str">
        <f>$W$5</f>
        <v>7月</v>
      </c>
      <c r="AC5" s="35"/>
      <c r="AD5" s="25"/>
      <c r="AE5" s="24"/>
      <c r="AF5" s="24"/>
      <c r="AG5" s="24"/>
      <c r="AH5" s="35"/>
      <c r="AI5" s="36"/>
    </row>
    <row r="6" spans="1:35" ht="22.9" customHeight="1" x14ac:dyDescent="0.25">
      <c r="C6" s="16" t="s">
        <v>23</v>
      </c>
      <c r="D6" s="16" t="s">
        <v>85</v>
      </c>
      <c r="E6" s="16" t="s">
        <v>1</v>
      </c>
      <c r="F6" s="16" t="s">
        <v>2</v>
      </c>
      <c r="G6" s="16" t="s">
        <v>4</v>
      </c>
      <c r="H6" s="16" t="s">
        <v>5</v>
      </c>
      <c r="I6" s="16" t="s">
        <v>6</v>
      </c>
      <c r="J6" s="16" t="s">
        <v>7</v>
      </c>
      <c r="K6" s="17"/>
      <c r="L6" s="10"/>
      <c r="O6" s="12" t="s">
        <v>43</v>
      </c>
      <c r="P6" s="12" t="s">
        <v>44</v>
      </c>
      <c r="Q6" s="12" t="s">
        <v>38</v>
      </c>
      <c r="S6" s="26"/>
      <c r="T6" t="s">
        <v>15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s="13"/>
      <c r="AH6" s="13"/>
      <c r="AI6" s="27"/>
    </row>
    <row r="7" spans="1:35" ht="24.6" customHeight="1" x14ac:dyDescent="0.25">
      <c r="A7" s="9" t="str">
        <f>$C$5&amp;1</f>
        <v>7月1</v>
      </c>
      <c r="C7" s="8" t="s">
        <v>31</v>
      </c>
      <c r="D7" s="41" t="str">
        <f>IF(INDEX(授業日!$B$5:$BN$11,MATCH('入試必勝F 4月'!D$6,授業日!$A$5:$A$11,0),MATCH('入試必勝F 4月'!$A7,授業日!$B$4:$BN$4,0))="","",INDEX(授業日!$B$5:$BN$11,MATCH('入試必勝F 4月'!D$6,授業日!$A$5:$A$11,0),MATCH('入試必勝F 4月'!$A7,授業日!$B$4:$BN$4,0)))</f>
        <v/>
      </c>
      <c r="E7" s="41">
        <f>IF(INDEX(授業日!$B$5:$BN$11,MATCH('入試必勝F 4月'!E$6,授業日!$A$5:$A$11,0),MATCH('入試必勝F 4月'!$A7,授業日!$B$4:$BN$4,0))="","",INDEX(授業日!$B$5:$BN$11,MATCH('入試必勝F 4月'!E$6,授業日!$A$5:$A$11,0),MATCH('入試必勝F 4月'!$A7,授業日!$B$4:$BN$4,0)))</f>
        <v>45474</v>
      </c>
      <c r="F7" s="41">
        <f>IF(INDEX(授業日!$B$5:$BN$11,MATCH('入試必勝F 4月'!F$6,授業日!$A$5:$A$11,0),MATCH('入試必勝F 4月'!$A7,授業日!$B$4:$BN$4,0))="","",INDEX(授業日!$B$5:$BN$11,MATCH('入試必勝F 4月'!F$6,授業日!$A$5:$A$11,0),MATCH('入試必勝F 4月'!$A7,授業日!$B$4:$BN$4,0)))</f>
        <v>45475</v>
      </c>
      <c r="G7" s="41">
        <f>IF(INDEX(授業日!$B$5:$BN$11,MATCH('入試必勝F 4月'!G$6,授業日!$A$5:$A$11,0),MATCH('入試必勝F 4月'!$A7,授業日!$B$4:$BN$4,0))="","",INDEX(授業日!$B$5:$BN$11,MATCH('入試必勝F 4月'!G$6,授業日!$A$5:$A$11,0),MATCH('入試必勝F 4月'!$A7,授業日!$B$4:$BN$4,0)))</f>
        <v>45476</v>
      </c>
      <c r="H7" s="41">
        <f>IF(INDEX(授業日!$B$5:$BN$11,MATCH('入試必勝F 4月'!H$6,授業日!$A$5:$A$11,0),MATCH('入試必勝F 4月'!$A7,授業日!$B$4:$BN$4,0))="","",INDEX(授業日!$B$5:$BN$11,MATCH('入試必勝F 4月'!H$6,授業日!$A$5:$A$11,0),MATCH('入試必勝F 4月'!$A7,授業日!$B$4:$BN$4,0)))</f>
        <v>45477</v>
      </c>
      <c r="I7" s="41">
        <f>IF(INDEX(授業日!$B$5:$BN$11,MATCH('入試必勝F 4月'!I$6,授業日!$A$5:$A$11,0),MATCH('入試必勝F 4月'!$A7,授業日!$B$4:$BN$4,0))="","",INDEX(授業日!$B$5:$BN$11,MATCH('入試必勝F 4月'!I$6,授業日!$A$5:$A$11,0),MATCH('入試必勝F 4月'!$A7,授業日!$B$4:$BN$4,0)))</f>
        <v>45478</v>
      </c>
      <c r="J7" s="41">
        <f>IF(INDEX(授業日!$B$5:$BN$11,MATCH('入試必勝F 4月'!J$6,授業日!$A$5:$A$11,0),MATCH('入試必勝F 4月'!$A7,授業日!$B$4:$BN$4,0))="","",INDEX(授業日!$B$5:$BN$11,MATCH('入試必勝F 4月'!J$6,授業日!$A$5:$A$11,0),MATCH('入試必勝F 4月'!$A7,授業日!$B$4:$BN$4,0)))</f>
        <v>45479</v>
      </c>
      <c r="K7" s="2"/>
      <c r="L7" s="2"/>
      <c r="O7" s="18" t="s">
        <v>182</v>
      </c>
      <c r="P7" s="18" t="s">
        <v>97</v>
      </c>
      <c r="Q7" s="18" t="s">
        <v>178</v>
      </c>
      <c r="S7" s="26"/>
      <c r="T7" t="s">
        <v>23</v>
      </c>
      <c r="U7" t="s">
        <v>24</v>
      </c>
      <c r="W7" t="str">
        <f t="shared" ref="W7:AB7" si="0">IF(W6="","",W5&amp;W6)</f>
        <v>7月1</v>
      </c>
      <c r="X7" t="str">
        <f t="shared" si="0"/>
        <v>7月2</v>
      </c>
      <c r="Y7" t="str">
        <f t="shared" si="0"/>
        <v>7月3</v>
      </c>
      <c r="Z7" t="str">
        <f t="shared" si="0"/>
        <v>7月4</v>
      </c>
      <c r="AA7" t="str">
        <f t="shared" si="0"/>
        <v>7月5</v>
      </c>
      <c r="AB7" t="str">
        <f t="shared" si="0"/>
        <v>7月6</v>
      </c>
      <c r="AC7" s="13"/>
      <c r="AH7" s="13"/>
      <c r="AI7" s="27"/>
    </row>
    <row r="8" spans="1:35" ht="24.6" customHeight="1" x14ac:dyDescent="0.25">
      <c r="C8" s="6" t="s">
        <v>24</v>
      </c>
      <c r="D8" s="42" t="str">
        <f>IFERROR(IF(VLOOKUP(D7,カレンダー!$B:$F,4,0)=1,VLOOKUP(D7,カレンダー!$B:$F,5,0),VLOOKUP(D$6,$T:$U,2,0)),"")</f>
        <v/>
      </c>
      <c r="E8" s="42" t="str">
        <f>IFERROR(IF(VLOOKUP(E7,カレンダー!$B:$F,4,0)=1,VLOOKUP(E7,カレンダー!$B:$F,5,0),VLOOKUP(E$6,$T:$U,2,0)),"")</f>
        <v/>
      </c>
      <c r="F8" s="42" t="str">
        <f>IFERROR(IF(VLOOKUP(F7,カレンダー!$B:$F,4,0)=1,VLOOKUP(F7,カレンダー!$B:$F,5,0),VLOOKUP(F$6,$T:$U,2,0)),"")</f>
        <v>対面</v>
      </c>
      <c r="G8" s="42" t="str">
        <f>IFERROR(IF(VLOOKUP(G7,カレンダー!$B:$F,4,0)=1,VLOOKUP(G7,カレンダー!$B:$F,5,0),VLOOKUP(G$6,$T:$U,2,0)),"")</f>
        <v>リモート</v>
      </c>
      <c r="H8" s="43" t="str">
        <f>IFERROR(IF(VLOOKUP(H7,カレンダー!$B:$F,4,0)=1,VLOOKUP(H7,カレンダー!$B:$F,5,0),VLOOKUP(H$6,$T:$U,2,0)),"")</f>
        <v>対面</v>
      </c>
      <c r="I8" s="43" t="str">
        <f>IFERROR(IF(VLOOKUP(I7,カレンダー!$B:$F,4,0)=1,VLOOKUP(I7,カレンダー!$B:$F,5,0),VLOOKUP(I$6,$T:$U,2,0)),"")</f>
        <v/>
      </c>
      <c r="J8" s="43" t="str">
        <f>IFERROR(IF(VLOOKUP(J7,カレンダー!$B:$F,4,0)=1,VLOOKUP(J7,カレンダー!$B:$F,5,0),VLOOKUP(J$6,$T:$U,2,0)),"")</f>
        <v>対面</v>
      </c>
      <c r="K8" s="2"/>
      <c r="L8" s="2"/>
      <c r="O8" s="22"/>
      <c r="S8" s="26" t="s">
        <v>34</v>
      </c>
      <c r="T8" s="18" t="s">
        <v>7</v>
      </c>
      <c r="U8" t="s">
        <v>8</v>
      </c>
      <c r="V8" t="s">
        <v>25</v>
      </c>
      <c r="W8" s="4">
        <f>IF(INDEX(授業日!$B$6:$BR$11,MATCH('入試必勝F 4月'!$T8,授業日!$A$6:$A$11,0),MATCH('入試必勝F 4月'!W$7,授業日!$B$4:$BP$4,0))="","",INDEX(授業日!$B$6:$BR$11,MATCH('入試必勝F 4月'!$T8,授業日!$A$6:$A$11,0),MATCH('入試必勝F 4月'!W$7,授業日!$B$4:$BP$4,0)))</f>
        <v>45479</v>
      </c>
      <c r="X8" s="4">
        <f>IF(INDEX(授業日!$B$6:$BR$11,MATCH('入試必勝F 4月'!$T8,授業日!$A$6:$A$11,0),MATCH('入試必勝F 4月'!X$7,授業日!$B$4:$BP$4,0))="","",INDEX(授業日!$B$6:$BR$11,MATCH('入試必勝F 4月'!$T8,授業日!$A$6:$A$11,0),MATCH('入試必勝F 4月'!X$7,授業日!$B$4:$BP$4,0)))</f>
        <v>45486</v>
      </c>
      <c r="Y8" s="4">
        <f>IF(INDEX(授業日!$B$6:$BR$11,MATCH('入試必勝F 4月'!$T8,授業日!$A$6:$A$11,0),MATCH('入試必勝F 4月'!Y$7,授業日!$B$4:$BP$4,0))="","",INDEX(授業日!$B$6:$BR$11,MATCH('入試必勝F 4月'!$T8,授業日!$A$6:$A$11,0),MATCH('入試必勝F 4月'!Y$7,授業日!$B$4:$BP$4,0)))</f>
        <v>45493</v>
      </c>
      <c r="Z8" s="4">
        <f>IF(INDEX(授業日!$B$6:$BR$11,MATCH('入試必勝F 4月'!$T8,授業日!$A$6:$A$11,0),MATCH('入試必勝F 4月'!Z$7,授業日!$B$4:$BP$4,0))="","",INDEX(授業日!$B$6:$BR$11,MATCH('入試必勝F 4月'!$T8,授業日!$A$6:$A$11,0),MATCH('入試必勝F 4月'!Z$7,授業日!$B$4:$BP$4,0)))</f>
        <v>45500</v>
      </c>
      <c r="AA8" s="4" t="str">
        <f>IF(INDEX(授業日!$B$6:$BR$11,MATCH('入試必勝F 4月'!$T8,授業日!$A$6:$A$11,0),MATCH('入試必勝F 4月'!AA$7,授業日!$B$4:$BP$4,0))="","",INDEX(授業日!$B$6:$BR$11,MATCH('入試必勝F 4月'!$T8,授業日!$A$6:$A$11,0),MATCH('入試必勝F 4月'!AA$7,授業日!$B$4:$BP$4,0)))</f>
        <v/>
      </c>
      <c r="AB8" s="4" t="str">
        <f>IF(INDEX(授業日!$B$6:$BR$11,MATCH('入試必勝F 4月'!$T8,授業日!$A$6:$A$11,0),MATCH('入試必勝F 4月'!AB$7,授業日!$B$4:$BP$4,0))="","",INDEX(授業日!$B$6:$BR$11,MATCH('入試必勝F 4月'!$T8,授業日!$A$6:$A$11,0),MATCH('入試必勝F 4月'!AB$7,授業日!$B$4:$BP$4,0)))</f>
        <v/>
      </c>
      <c r="AC8" s="13"/>
      <c r="AH8" s="13"/>
      <c r="AI8" s="27"/>
    </row>
    <row r="9" spans="1:35" ht="24.6" customHeight="1" x14ac:dyDescent="0.25">
      <c r="C9" s="7" t="s">
        <v>33</v>
      </c>
      <c r="D9" s="44" t="str">
        <f>IFERROR(IF(D41="","",IF(D41="対面1",VLOOKUP(D40,カレンダー!$H:$R,8,0),IF(D41="対面2",VLOOKUP(D40,カレンダー!$H:$R,9,0),IF(D41="対面3",VLOOKUP(D40,カレンダー!$H:$R,10,0),IF(D41="リモート",VLOOKUP(D40,カレンダー!$H:$R,11,0)))))),"")</f>
        <v/>
      </c>
      <c r="E9" s="44" t="str">
        <f>IFERROR(IF(E41="","",IF(E41="対面1",VLOOKUP(E40,カレンダー!$H:$R,8,0),IF(E41="対面2",VLOOKUP(E40,カレンダー!$H:$R,9,0),IF(E41="対面3",VLOOKUP(E40,カレンダー!$H:$R,10,0),IF(E41="リモート",VLOOKUP(E40,カレンダー!$H:$R,11,0)))))),"")</f>
        <v/>
      </c>
      <c r="F9" s="44" t="str">
        <f>IFERROR(IF(F41="","",IF(F41="対面1",VLOOKUP(F40,カレンダー!$H:$R,8,0),IF(F41="対面2",VLOOKUP(F40,カレンダー!$H:$R,9,0),IF(F41="対面3",VLOOKUP(F40,カレンダー!$H:$R,10,0),IF(F41="リモート",VLOOKUP(F40,カレンダー!$H:$R,11,0)))))),"")</f>
        <v>理科・社会</v>
      </c>
      <c r="G9" s="44" t="s">
        <v>186</v>
      </c>
      <c r="H9" s="44" t="str">
        <f>IFERROR(IF(H41="","",IF(H41="対面1",VLOOKUP(H40,カレンダー!$H:$R,8,0),IF(H41="対面2",VLOOKUP(H40,カレンダー!$H:$R,9,0),IF(H41="対面3",VLOOKUP(H40,カレンダー!$H:$R,10,0),IF(H41="リモート",VLOOKUP(H40,カレンダー!$H:$R,11,0)))))),"")</f>
        <v>英語・国語</v>
      </c>
      <c r="I9" s="44" t="str">
        <f>IFERROR(IF(I41="","",IF(I41="対面1",VLOOKUP(I40,カレンダー!$H:$R,8,0),IF(I41="対面2",VLOOKUP(I40,カレンダー!$H:$R,9,0),IF(I41="対面3",VLOOKUP(I40,カレンダー!$H:$R,10,0),IF(I41="リモート",VLOOKUP(I40,カレンダー!$H:$R,11,0)))))),"")</f>
        <v/>
      </c>
      <c r="J9" s="44" t="str">
        <f>IFERROR(IF(J41="","",IF(J41="対面1",VLOOKUP(J40,カレンダー!$H:$R,8,0),IF(J41="対面2",VLOOKUP(J40,カレンダー!$H:$R,9,0),IF(J41="対面3",VLOOKUP(J40,カレンダー!$H:$R,10,0),IF(J41="リモート",VLOOKUP(J40,カレンダー!$H:$R,11,0)))))),"")</f>
        <v>英語</v>
      </c>
      <c r="K9" s="2"/>
      <c r="L9" s="2"/>
      <c r="O9" s="83" t="s">
        <v>113</v>
      </c>
      <c r="P9" s="74"/>
      <c r="Q9" s="74"/>
      <c r="R9" s="2"/>
      <c r="S9" s="26" t="s">
        <v>35</v>
      </c>
      <c r="T9" s="18" t="s">
        <v>5</v>
      </c>
      <c r="U9" t="s">
        <v>8</v>
      </c>
      <c r="V9" t="s">
        <v>26</v>
      </c>
      <c r="W9" s="4">
        <f>IF(INDEX(授業日!$B$6:$BR$11,MATCH('入試必勝F 4月'!$T9,授業日!$A$6:$A$11,0),MATCH('入試必勝F 4月'!W$7,授業日!$B$4:$BP$4,0))="","",INDEX(授業日!$B$6:$BR$11,MATCH('入試必勝F 4月'!$T9,授業日!$A$6:$A$11,0),MATCH('入試必勝F 4月'!W$7,授業日!$B$4:$BP$4,0)))</f>
        <v>45477</v>
      </c>
      <c r="X9" s="4">
        <f>IF(INDEX(授業日!$B$6:$BR$11,MATCH('入試必勝F 4月'!$T9,授業日!$A$6:$A$11,0),MATCH('入試必勝F 4月'!X$7,授業日!$B$4:$BP$4,0))="","",INDEX(授業日!$B$6:$BR$11,MATCH('入試必勝F 4月'!$T9,授業日!$A$6:$A$11,0),MATCH('入試必勝F 4月'!X$7,授業日!$B$4:$BP$4,0)))</f>
        <v>45484</v>
      </c>
      <c r="Y9" s="4">
        <f>IF(INDEX(授業日!$B$6:$BR$11,MATCH('入試必勝F 4月'!$T9,授業日!$A$6:$A$11,0),MATCH('入試必勝F 4月'!Y$7,授業日!$B$4:$BP$4,0))="","",INDEX(授業日!$B$6:$BR$11,MATCH('入試必勝F 4月'!$T9,授業日!$A$6:$A$11,0),MATCH('入試必勝F 4月'!Y$7,授業日!$B$4:$BP$4,0)))</f>
        <v>45491</v>
      </c>
      <c r="Z9" s="4">
        <f>IF(INDEX(授業日!$B$6:$BR$11,MATCH('入試必勝F 4月'!$T9,授業日!$A$6:$A$11,0),MATCH('入試必勝F 4月'!Z$7,授業日!$B$4:$BP$4,0))="","",INDEX(授業日!$B$6:$BR$11,MATCH('入試必勝F 4月'!$T9,授業日!$A$6:$A$11,0),MATCH('入試必勝F 4月'!Z$7,授業日!$B$4:$BP$4,0)))</f>
        <v>45498</v>
      </c>
      <c r="AA9" s="4" t="str">
        <f>IF(INDEX(授業日!$B$6:$BR$11,MATCH('入試必勝F 4月'!$T9,授業日!$A$6:$A$11,0),MATCH('入試必勝F 4月'!AA$7,授業日!$B$4:$BP$4,0))="","",INDEX(授業日!$B$6:$BR$11,MATCH('入試必勝F 4月'!$T9,授業日!$A$6:$A$11,0),MATCH('入試必勝F 4月'!AA$7,授業日!$B$4:$BP$4,0)))</f>
        <v/>
      </c>
      <c r="AB9" s="4" t="str">
        <f>IF(INDEX(授業日!$B$6:$BR$11,MATCH('入試必勝F 4月'!$T9,授業日!$A$6:$A$11,0),MATCH('入試必勝F 4月'!AB$7,授業日!$B$4:$BP$4,0))="","",INDEX(授業日!$B$6:$BR$11,MATCH('入試必勝F 4月'!$T9,授業日!$A$6:$A$11,0),MATCH('入試必勝F 4月'!AB$7,授業日!$B$4:$BP$4,0)))</f>
        <v/>
      </c>
      <c r="AC9" s="13"/>
      <c r="AH9" s="13"/>
      <c r="AI9" s="27"/>
    </row>
    <row r="10" spans="1:35" ht="24.6" customHeight="1" x14ac:dyDescent="0.25">
      <c r="A10" s="9" t="str">
        <f>$C$5&amp;2</f>
        <v>7月2</v>
      </c>
      <c r="C10" s="8" t="s">
        <v>31</v>
      </c>
      <c r="D10" s="41">
        <f>IF(INDEX(授業日!$B$5:$BN$11,MATCH('入試必勝F 4月'!D$6,授業日!$A$5:$A$11,0),MATCH('入試必勝F 4月'!$A10,授業日!$B$4:$BN$4,0))="","",INDEX(授業日!$B$5:$BN$11,MATCH('入試必勝F 4月'!D$6,授業日!$A$5:$A$11,0),MATCH('入試必勝F 4月'!$A10,授業日!$B$4:$BN$4,0)))</f>
        <v>45480</v>
      </c>
      <c r="E10" s="41">
        <f>IF(INDEX(授業日!$B$5:$BN$11,MATCH('入試必勝F 4月'!E$6,授業日!$A$5:$A$11,0),MATCH('入試必勝F 4月'!$A10,授業日!$B$4:$BN$4,0))="","",INDEX(授業日!$B$5:$BN$11,MATCH('入試必勝F 4月'!E$6,授業日!$A$5:$A$11,0),MATCH('入試必勝F 4月'!$A10,授業日!$B$4:$BN$4,0)))</f>
        <v>45481</v>
      </c>
      <c r="F10" s="41">
        <f>IF(INDEX(授業日!$B$5:$BN$11,MATCH('入試必勝F 4月'!F$6,授業日!$A$5:$A$11,0),MATCH('入試必勝F 4月'!$A10,授業日!$B$4:$BN$4,0))="","",INDEX(授業日!$B$5:$BN$11,MATCH('入試必勝F 4月'!F$6,授業日!$A$5:$A$11,0),MATCH('入試必勝F 4月'!$A10,授業日!$B$4:$BN$4,0)))</f>
        <v>45482</v>
      </c>
      <c r="G10" s="41">
        <f>IF(INDEX(授業日!$B$5:$BN$11,MATCH('入試必勝F 4月'!G$6,授業日!$A$5:$A$11,0),MATCH('入試必勝F 4月'!$A10,授業日!$B$4:$BN$4,0))="","",INDEX(授業日!$B$5:$BN$11,MATCH('入試必勝F 4月'!G$6,授業日!$A$5:$A$11,0),MATCH('入試必勝F 4月'!$A10,授業日!$B$4:$BN$4,0)))</f>
        <v>45483</v>
      </c>
      <c r="H10" s="41">
        <f>IF(INDEX(授業日!$B$5:$BN$11,MATCH('入試必勝F 4月'!H$6,授業日!$A$5:$A$11,0),MATCH('入試必勝F 4月'!$A10,授業日!$B$4:$BN$4,0))="","",INDEX(授業日!$B$5:$BN$11,MATCH('入試必勝F 4月'!H$6,授業日!$A$5:$A$11,0),MATCH('入試必勝F 4月'!$A10,授業日!$B$4:$BN$4,0)))</f>
        <v>45484</v>
      </c>
      <c r="I10" s="41">
        <f>IF(INDEX(授業日!$B$5:$BN$11,MATCH('入試必勝F 4月'!I$6,授業日!$A$5:$A$11,0),MATCH('入試必勝F 4月'!$A10,授業日!$B$4:$BN$4,0))="","",INDEX(授業日!$B$5:$BN$11,MATCH('入試必勝F 4月'!I$6,授業日!$A$5:$A$11,0),MATCH('入試必勝F 4月'!$A10,授業日!$B$4:$BN$4,0)))</f>
        <v>45485</v>
      </c>
      <c r="J10" s="41">
        <f>IF(INDEX(授業日!$B$5:$BN$11,MATCH('入試必勝F 4月'!J$6,授業日!$A$5:$A$11,0),MATCH('入試必勝F 4月'!$A10,授業日!$B$4:$BN$4,0))="","",INDEX(授業日!$B$5:$BN$11,MATCH('入試必勝F 4月'!J$6,授業日!$A$5:$A$11,0),MATCH('入試必勝F 4月'!$A10,授業日!$B$4:$BN$4,0)))</f>
        <v>45486</v>
      </c>
      <c r="K10" s="2"/>
      <c r="L10" s="2"/>
      <c r="O10" s="72" t="s">
        <v>114</v>
      </c>
      <c r="P10" s="72"/>
      <c r="Q10" s="72"/>
      <c r="R10" s="2"/>
      <c r="S10" s="26" t="s">
        <v>96</v>
      </c>
      <c r="T10" s="18" t="s">
        <v>2</v>
      </c>
      <c r="U10" t="s">
        <v>8</v>
      </c>
      <c r="V10" t="s">
        <v>94</v>
      </c>
      <c r="W10" s="4">
        <f>IF(INDEX(授業日!$B$6:$BR$11,MATCH('入試必勝F 4月'!$T10,授業日!$A$6:$A$11,0),MATCH('入試必勝F 4月'!W$7,授業日!$B$4:$BP$4,0))="","",INDEX(授業日!$B$6:$BR$11,MATCH('入試必勝F 4月'!$T10,授業日!$A$6:$A$11,0),MATCH('入試必勝F 4月'!W$7,授業日!$B$4:$BP$4,0)))</f>
        <v>45475</v>
      </c>
      <c r="X10" s="4">
        <f>IF(INDEX(授業日!$B$6:$BR$11,MATCH('入試必勝F 4月'!$T10,授業日!$A$6:$A$11,0),MATCH('入試必勝F 4月'!X$7,授業日!$B$4:$BP$4,0))="","",INDEX(授業日!$B$6:$BR$11,MATCH('入試必勝F 4月'!$T10,授業日!$A$6:$A$11,0),MATCH('入試必勝F 4月'!X$7,授業日!$B$4:$BP$4,0)))</f>
        <v>45482</v>
      </c>
      <c r="Y10" s="4">
        <f>IF(INDEX(授業日!$B$6:$BR$11,MATCH('入試必勝F 4月'!$T10,授業日!$A$6:$A$11,0),MATCH('入試必勝F 4月'!Y$7,授業日!$B$4:$BP$4,0))="","",INDEX(授業日!$B$6:$BR$11,MATCH('入試必勝F 4月'!$T10,授業日!$A$6:$A$11,0),MATCH('入試必勝F 4月'!Y$7,授業日!$B$4:$BP$4,0)))</f>
        <v>45489</v>
      </c>
      <c r="Z10" s="4">
        <f>IF(INDEX(授業日!$B$6:$BR$11,MATCH('入試必勝F 4月'!$T10,授業日!$A$6:$A$11,0),MATCH('入試必勝F 4月'!Z$7,授業日!$B$4:$BP$4,0))="","",INDEX(授業日!$B$6:$BR$11,MATCH('入試必勝F 4月'!$T10,授業日!$A$6:$A$11,0),MATCH('入試必勝F 4月'!Z$7,授業日!$B$4:$BP$4,0)))</f>
        <v>45496</v>
      </c>
      <c r="AA10" s="4">
        <f>IF(INDEX(授業日!$B$6:$BR$11,MATCH('入試必勝F 4月'!$T10,授業日!$A$6:$A$11,0),MATCH('入試必勝F 4月'!AA$7,授業日!$B$4:$BP$4,0))="","",INDEX(授業日!$B$6:$BR$11,MATCH('入試必勝F 4月'!$T10,授業日!$A$6:$A$11,0),MATCH('入試必勝F 4月'!AA$7,授業日!$B$4:$BP$4,0)))</f>
        <v>45503</v>
      </c>
      <c r="AB10" s="4" t="str">
        <f>IF(INDEX(授業日!$B$6:$BR$11,MATCH('入試必勝F 4月'!$T10,授業日!$A$6:$A$11,0),MATCH('入試必勝F 4月'!AB$7,授業日!$B$4:$BP$4,0))="","",INDEX(授業日!$B$6:$BR$11,MATCH('入試必勝F 4月'!$T10,授業日!$A$6:$A$11,0),MATCH('入試必勝F 4月'!AB$7,授業日!$B$4:$BP$4,0)))</f>
        <v/>
      </c>
      <c r="AC10" s="13"/>
      <c r="AH10" s="13"/>
      <c r="AI10" s="27"/>
    </row>
    <row r="11" spans="1:35" ht="24.6" customHeight="1" x14ac:dyDescent="0.25">
      <c r="C11" s="6" t="s">
        <v>24</v>
      </c>
      <c r="D11" s="42" t="str">
        <f>IFERROR(IF(VLOOKUP(D10,カレンダー!$B:$F,4,0)=1,VLOOKUP(D10,カレンダー!$B:$F,5,0),VLOOKUP(D$6,$T:$U,2,0)),"")</f>
        <v/>
      </c>
      <c r="E11" s="42" t="str">
        <f>IFERROR(IF(VLOOKUP(E10,カレンダー!$B:$F,4,0)=1,VLOOKUP(E10,カレンダー!$B:$F,5,0),VLOOKUP(E$6,$T:$U,2,0)),"")</f>
        <v/>
      </c>
      <c r="F11" s="42" t="str">
        <f>IFERROR(IF(VLOOKUP(F10,カレンダー!$B:$F,4,0)=1,VLOOKUP(F10,カレンダー!$B:$F,5,0),VLOOKUP(F$6,$T:$U,2,0)),"")</f>
        <v>対面</v>
      </c>
      <c r="G11" s="42" t="str">
        <f>IFERROR(IF(VLOOKUP(G10,カレンダー!$B:$F,4,0)=1,VLOOKUP(G10,カレンダー!$B:$F,5,0),VLOOKUP(G$6,$T:$U,2,0)),"")</f>
        <v>リモート</v>
      </c>
      <c r="H11" s="43" t="str">
        <f>IFERROR(IF(VLOOKUP(H10,カレンダー!$B:$F,4,0)=1,VLOOKUP(H10,カレンダー!$B:$F,5,0),VLOOKUP(H$6,$T:$U,2,0)),"")</f>
        <v>対面</v>
      </c>
      <c r="I11" s="43" t="str">
        <f>IFERROR(IF(VLOOKUP(I10,カレンダー!$B:$F,4,0)=1,VLOOKUP(I10,カレンダー!$B:$F,5,0),VLOOKUP(I$6,$T:$U,2,0)),"")</f>
        <v/>
      </c>
      <c r="J11" s="43" t="str">
        <f>IFERROR(IF(VLOOKUP(J10,カレンダー!$B:$F,4,0)=1,VLOOKUP(J10,カレンダー!$B:$F,5,0),VLOOKUP(J$6,$T:$U,2,0)),"")</f>
        <v>対面</v>
      </c>
      <c r="K11" s="2"/>
      <c r="L11" s="2"/>
      <c r="S11" s="26" t="s">
        <v>83</v>
      </c>
      <c r="T11" s="18" t="s">
        <v>4</v>
      </c>
      <c r="U11" t="s">
        <v>9</v>
      </c>
      <c r="V11" t="s">
        <v>9</v>
      </c>
      <c r="W11" s="4">
        <f>IF(INDEX(授業日!$B$6:$BR$11,MATCH('入試必勝F 4月'!$T11,授業日!$A$6:$A$11,0),MATCH('入試必勝F 4月'!W$7,授業日!$B$4:$BP$4,0))="","",INDEX(授業日!$B$6:$BR$11,MATCH('入試必勝F 4月'!$T11,授業日!$A$6:$A$11,0),MATCH('入試必勝F 4月'!W$7,授業日!$B$4:$BP$4,0)))</f>
        <v>45476</v>
      </c>
      <c r="X11" s="4">
        <f>IF(INDEX(授業日!$B$6:$BR$11,MATCH('入試必勝F 4月'!$T11,授業日!$A$6:$A$11,0),MATCH('入試必勝F 4月'!X$7,授業日!$B$4:$BP$4,0))="","",INDEX(授業日!$B$6:$BR$11,MATCH('入試必勝F 4月'!$T11,授業日!$A$6:$A$11,0),MATCH('入試必勝F 4月'!X$7,授業日!$B$4:$BP$4,0)))</f>
        <v>45483</v>
      </c>
      <c r="Y11" s="4">
        <f>IF(INDEX(授業日!$B$6:$BR$11,MATCH('入試必勝F 4月'!$T11,授業日!$A$6:$A$11,0),MATCH('入試必勝F 4月'!Y$7,授業日!$B$4:$BP$4,0))="","",INDEX(授業日!$B$6:$BR$11,MATCH('入試必勝F 4月'!$T11,授業日!$A$6:$A$11,0),MATCH('入試必勝F 4月'!Y$7,授業日!$B$4:$BP$4,0)))</f>
        <v>45490</v>
      </c>
      <c r="Z11" s="4">
        <f>IF(INDEX(授業日!$B$6:$BR$11,MATCH('入試必勝F 4月'!$T11,授業日!$A$6:$A$11,0),MATCH('入試必勝F 4月'!Z$7,授業日!$B$4:$BP$4,0))="","",INDEX(授業日!$B$6:$BR$11,MATCH('入試必勝F 4月'!$T11,授業日!$A$6:$A$11,0),MATCH('入試必勝F 4月'!Z$7,授業日!$B$4:$BP$4,0)))</f>
        <v>45497</v>
      </c>
      <c r="AA11" s="4">
        <f>IF(INDEX(授業日!$B$6:$BR$11,MATCH('入試必勝F 4月'!$T11,授業日!$A$6:$A$11,0),MATCH('入試必勝F 4月'!AA$7,授業日!$B$4:$BP$4,0))="","",INDEX(授業日!$B$6:$BR$11,MATCH('入試必勝F 4月'!$T11,授業日!$A$6:$A$11,0),MATCH('入試必勝F 4月'!AA$7,授業日!$B$4:$BP$4,0)))</f>
        <v>45504</v>
      </c>
      <c r="AB11" s="4" t="str">
        <f>IF(INDEX(授業日!$B$6:$BR$11,MATCH('入試必勝F 4月'!$T11,授業日!$A$6:$A$11,0),MATCH('入試必勝F 4月'!AB$7,授業日!$B$4:$BP$4,0))="","",INDEX(授業日!$B$6:$BR$11,MATCH('入試必勝F 4月'!$T11,授業日!$A$6:$A$11,0),MATCH('入試必勝F 4月'!AB$7,授業日!$B$4:$BP$4,0)))</f>
        <v/>
      </c>
      <c r="AC11" s="13"/>
      <c r="AH11" s="13"/>
      <c r="AI11" s="27"/>
    </row>
    <row r="12" spans="1:35" ht="24.6" customHeight="1" x14ac:dyDescent="0.25">
      <c r="C12" s="7" t="s">
        <v>33</v>
      </c>
      <c r="D12" s="44" t="str">
        <f>IFERROR(IF(D44="","",IF(D44="対面1",VLOOKUP(D43,カレンダー!$H:$R,8,0),IF(D44="対面2",VLOOKUP(D43,カレンダー!$H:$R,9,0),IF(D44="対面3",VLOOKUP(D43,カレンダー!$H:$R,10,0),IF(D44="リモート",VLOOKUP(D43,カレンダー!$H:$R,11,0)))))),"")</f>
        <v/>
      </c>
      <c r="E12" s="44" t="str">
        <f>IFERROR(IF(E44="","",IF(E44="対面1",VLOOKUP(E43,カレンダー!$H:$R,8,0),IF(E44="対面2",VLOOKUP(E43,カレンダー!$H:$R,9,0),IF(E44="対面3",VLOOKUP(E43,カレンダー!$H:$R,10,0),IF(E44="リモート",VLOOKUP(E43,カレンダー!$H:$R,11,0)))))),"")</f>
        <v/>
      </c>
      <c r="F12" s="44" t="str">
        <f>IFERROR(IF(F44="","",IF(F44="対面1",VLOOKUP(F43,カレンダー!$H:$R,8,0),IF(F44="対面2",VLOOKUP(F43,カレンダー!$H:$R,9,0),IF(F44="対面3",VLOOKUP(F43,カレンダー!$H:$R,10,0),IF(F44="リモート",VLOOKUP(F43,カレンダー!$H:$R,11,0)))))),"")</f>
        <v>理科・社会</v>
      </c>
      <c r="G12" s="44" t="s">
        <v>187</v>
      </c>
      <c r="H12" s="44" t="str">
        <f>IFERROR(IF(H44="","",IF(H44="対面1",VLOOKUP(H43,カレンダー!$H:$R,8,0),IF(H44="対面2",VLOOKUP(H43,カレンダー!$H:$R,9,0),IF(H44="対面3",VLOOKUP(H43,カレンダー!$H:$R,10,0),IF(H44="リモート",VLOOKUP(H43,カレンダー!$H:$R,11,0)))))),"")</f>
        <v>数学・国語</v>
      </c>
      <c r="I12" s="44" t="str">
        <f>IFERROR(IF(I44="","",IF(I44="対面1",VLOOKUP(I43,カレンダー!$H:$R,8,0),IF(I44="対面2",VLOOKUP(I43,カレンダー!$H:$R,9,0),IF(I44="対面3",VLOOKUP(I43,カレンダー!$H:$R,10,0),IF(I44="リモート",VLOOKUP(I43,カレンダー!$H:$R,11,0)))))),"")</f>
        <v/>
      </c>
      <c r="J12" s="44" t="str">
        <f>IFERROR(IF(J44="","",IF(J44="対面1",VLOOKUP(J43,カレンダー!$H:$R,8,0),IF(J44="対面2",VLOOKUP(J43,カレンダー!$H:$R,9,0),IF(J44="対面3",VLOOKUP(J43,カレンダー!$H:$R,10,0),IF(J44="リモート",VLOOKUP(J43,カレンダー!$H:$R,11,0)))))),"")</f>
        <v>数学</v>
      </c>
      <c r="K12" s="2"/>
      <c r="L12" s="2"/>
      <c r="O12" s="73" t="s">
        <v>112</v>
      </c>
      <c r="P12" s="74"/>
      <c r="Q12" s="74"/>
      <c r="R12" s="2"/>
      <c r="S12" s="26"/>
      <c r="W12" s="2"/>
      <c r="X12" s="2"/>
      <c r="Y12" s="2"/>
      <c r="Z12" s="2"/>
      <c r="AA12" s="2"/>
      <c r="AB12" s="2"/>
      <c r="AC12" s="13"/>
      <c r="AH12" s="13"/>
      <c r="AI12" s="27"/>
    </row>
    <row r="13" spans="1:35" ht="24.6" customHeight="1" x14ac:dyDescent="0.25">
      <c r="A13" s="9" t="str">
        <f>$C$5&amp;3</f>
        <v>7月3</v>
      </c>
      <c r="C13" s="8" t="s">
        <v>31</v>
      </c>
      <c r="D13" s="41">
        <f>IF(INDEX(授業日!$B$5:$BN$11,MATCH('入試必勝F 4月'!D$6,授業日!$A$5:$A$11,0),MATCH('入試必勝F 4月'!$A13,授業日!$B$4:$BN$4,0))="","",INDEX(授業日!$B$5:$BN$11,MATCH('入試必勝F 4月'!D$6,授業日!$A$5:$A$11,0),MATCH('入試必勝F 4月'!$A13,授業日!$B$4:$BN$4,0)))</f>
        <v>45487</v>
      </c>
      <c r="E13" s="41">
        <f>IF(INDEX(授業日!$B$5:$BN$11,MATCH('入試必勝F 4月'!E$6,授業日!$A$5:$A$11,0),MATCH('入試必勝F 4月'!$A13,授業日!$B$4:$BN$4,0))="","",INDEX(授業日!$B$5:$BN$11,MATCH('入試必勝F 4月'!E$6,授業日!$A$5:$A$11,0),MATCH('入試必勝F 4月'!$A13,授業日!$B$4:$BN$4,0)))</f>
        <v>45488</v>
      </c>
      <c r="F13" s="41">
        <f>IF(INDEX(授業日!$B$5:$BN$11,MATCH('入試必勝F 4月'!F$6,授業日!$A$5:$A$11,0),MATCH('入試必勝F 4月'!$A13,授業日!$B$4:$BN$4,0))="","",INDEX(授業日!$B$5:$BN$11,MATCH('入試必勝F 4月'!F$6,授業日!$A$5:$A$11,0),MATCH('入試必勝F 4月'!$A13,授業日!$B$4:$BN$4,0)))</f>
        <v>45489</v>
      </c>
      <c r="G13" s="41">
        <f>IF(INDEX(授業日!$B$5:$BN$11,MATCH('入試必勝F 4月'!G$6,授業日!$A$5:$A$11,0),MATCH('入試必勝F 4月'!$A13,授業日!$B$4:$BN$4,0))="","",INDEX(授業日!$B$5:$BN$11,MATCH('入試必勝F 4月'!G$6,授業日!$A$5:$A$11,0),MATCH('入試必勝F 4月'!$A13,授業日!$B$4:$BN$4,0)))</f>
        <v>45490</v>
      </c>
      <c r="H13" s="41">
        <f>IF(INDEX(授業日!$B$5:$BN$11,MATCH('入試必勝F 4月'!H$6,授業日!$A$5:$A$11,0),MATCH('入試必勝F 4月'!$A13,授業日!$B$4:$BN$4,0))="","",INDEX(授業日!$B$5:$BN$11,MATCH('入試必勝F 4月'!H$6,授業日!$A$5:$A$11,0),MATCH('入試必勝F 4月'!$A13,授業日!$B$4:$BN$4,0)))</f>
        <v>45491</v>
      </c>
      <c r="I13" s="41">
        <f>IF(INDEX(授業日!$B$5:$BN$11,MATCH('入試必勝F 4月'!I$6,授業日!$A$5:$A$11,0),MATCH('入試必勝F 4月'!$A13,授業日!$B$4:$BN$4,0))="","",INDEX(授業日!$B$5:$BN$11,MATCH('入試必勝F 4月'!I$6,授業日!$A$5:$A$11,0),MATCH('入試必勝F 4月'!$A13,授業日!$B$4:$BN$4,0)))</f>
        <v>45492</v>
      </c>
      <c r="J13" s="41">
        <f>IF(INDEX(授業日!$B$5:$BN$11,MATCH('入試必勝F 4月'!J$6,授業日!$A$5:$A$11,0),MATCH('入試必勝F 4月'!$A13,授業日!$B$4:$BN$4,0))="","",INDEX(授業日!$B$5:$BN$11,MATCH('入試必勝F 4月'!J$6,授業日!$A$5:$A$11,0),MATCH('入試必勝F 4月'!$A13,授業日!$B$4:$BN$4,0)))</f>
        <v>45493</v>
      </c>
      <c r="K13" s="2"/>
      <c r="L13" s="2"/>
      <c r="O13" s="72" t="s">
        <v>115</v>
      </c>
      <c r="P13" s="72"/>
      <c r="Q13" s="72"/>
      <c r="R13" s="2"/>
      <c r="S13" s="26"/>
      <c r="W13" s="2"/>
      <c r="X13" s="2"/>
      <c r="Y13" s="2"/>
      <c r="Z13" s="2"/>
      <c r="AA13" s="2"/>
      <c r="AB13" s="2"/>
      <c r="AC13" s="13"/>
      <c r="AH13" s="13"/>
      <c r="AI13" s="27"/>
    </row>
    <row r="14" spans="1:35" ht="24.6" customHeight="1" x14ac:dyDescent="0.25">
      <c r="C14" s="6" t="s">
        <v>24</v>
      </c>
      <c r="D14" s="42" t="str">
        <f>IFERROR(IF(VLOOKUP(D13,カレンダー!$B:$F,4,0)=1,VLOOKUP(D13,カレンダー!$B:$F,5,0),VLOOKUP(D$6,$T:$U,2,0)),"")</f>
        <v/>
      </c>
      <c r="E14" s="42" t="str">
        <f>IFERROR(IF(VLOOKUP(E13,カレンダー!$B:$F,4,0)=1,VLOOKUP(E13,カレンダー!$B:$F,5,0),VLOOKUP(E$6,$T:$U,2,0)),"")</f>
        <v/>
      </c>
      <c r="F14" s="42" t="str">
        <f>IFERROR(IF(VLOOKUP(F13,カレンダー!$B:$F,4,0)=1,VLOOKUP(F13,カレンダー!$B:$F,5,0),VLOOKUP(F$6,$T:$U,2,0)),"")</f>
        <v>対面</v>
      </c>
      <c r="G14" s="42" t="str">
        <f>IFERROR(IF(VLOOKUP(G13,カレンダー!$B:$F,4,0)=1,VLOOKUP(G13,カレンダー!$B:$F,5,0),VLOOKUP(G$6,$T:$U,2,0)),"")</f>
        <v>リモート</v>
      </c>
      <c r="H14" s="43" t="str">
        <f>IFERROR(IF(VLOOKUP(H13,カレンダー!$B:$F,4,0)=1,VLOOKUP(H13,カレンダー!$B:$F,5,0),VLOOKUP(H$6,$T:$U,2,0)),"")</f>
        <v>対面</v>
      </c>
      <c r="I14" s="43" t="str">
        <f>IFERROR(IF(VLOOKUP(I13,カレンダー!$B:$F,4,0)=1,VLOOKUP(I13,カレンダー!$B:$F,5,0),VLOOKUP(I$6,$T:$U,2,0)),"")</f>
        <v/>
      </c>
      <c r="J14" s="43" t="str">
        <f>IFERROR(IF(VLOOKUP(J13,カレンダー!$B:$F,4,0)=1,VLOOKUP(J13,カレンダー!$B:$F,5,0),VLOOKUP(J$6,$T:$U,2,0)),"")</f>
        <v>対面</v>
      </c>
      <c r="K14" s="2"/>
      <c r="L14" s="2"/>
      <c r="R14" s="2"/>
      <c r="S14" s="26"/>
      <c r="W14" s="2"/>
      <c r="X14" s="2"/>
      <c r="Y14" s="2"/>
      <c r="Z14" s="2"/>
      <c r="AA14" s="2"/>
      <c r="AB14" s="2"/>
      <c r="AC14" s="13"/>
      <c r="AH14" s="13"/>
      <c r="AI14" s="27"/>
    </row>
    <row r="15" spans="1:35" ht="24.6" customHeight="1" x14ac:dyDescent="0.25">
      <c r="C15" s="7" t="s">
        <v>33</v>
      </c>
      <c r="D15" s="44" t="str">
        <f>IFERROR(IF(D47="","",IF(D47="対面1",VLOOKUP(D46,カレンダー!$H:$R,8,0),IF(D47="対面2",VLOOKUP(D46,カレンダー!$H:$R,9,0),IF(D47="対面3",VLOOKUP(D46,カレンダー!$H:$R,10,0),IF(D47="リモート",VLOOKUP(D46,カレンダー!$H:$R,11,0)))))),"")</f>
        <v/>
      </c>
      <c r="E15" s="44" t="str">
        <f>IFERROR(IF(E47="","",IF(E47="対面1",VLOOKUP(E46,カレンダー!$H:$R,8,0),IF(E47="対面2",VLOOKUP(E46,カレンダー!$H:$R,9,0),IF(E47="対面3",VLOOKUP(E46,カレンダー!$H:$R,10,0),IF(E47="リモート",VLOOKUP(E46,カレンダー!$H:$R,11,0)))))),"")</f>
        <v/>
      </c>
      <c r="F15" s="44" t="str">
        <f>IFERROR(IF(F47="","",IF(F47="対面1",VLOOKUP(F46,カレンダー!$H:$R,8,0),IF(F47="対面2",VLOOKUP(F46,カレンダー!$H:$R,9,0),IF(F47="対面3",VLOOKUP(F46,カレンダー!$H:$R,10,0),IF(F47="リモート",VLOOKUP(F46,カレンダー!$H:$R,11,0)))))),"")</f>
        <v>理科・社会</v>
      </c>
      <c r="G15" s="44" t="s">
        <v>186</v>
      </c>
      <c r="H15" s="44" t="str">
        <f>IFERROR(IF(H47="","",IF(H47="対面1",VLOOKUP(H46,カレンダー!$H:$R,8,0),IF(H47="対面2",VLOOKUP(H46,カレンダー!$H:$R,9,0),IF(H47="対面3",VLOOKUP(H46,カレンダー!$H:$R,10,0),IF(H47="リモート",VLOOKUP(H46,カレンダー!$H:$R,11,0)))))),"")</f>
        <v>英語・国語</v>
      </c>
      <c r="I15" s="44" t="str">
        <f>IFERROR(IF(I47="","",IF(I47="対面1",VLOOKUP(I46,カレンダー!$H:$R,8,0),IF(I47="対面2",VLOOKUP(I46,カレンダー!$H:$R,9,0),IF(I47="対面3",VLOOKUP(I46,カレンダー!$H:$R,10,0),IF(I47="リモート",VLOOKUP(I46,カレンダー!$H:$R,11,0)))))),"")</f>
        <v/>
      </c>
      <c r="J15" s="44" t="str">
        <f>IFERROR(IF(J47="","",IF(J47="対面1",VLOOKUP(J46,カレンダー!$H:$R,8,0),IF(J47="対面2",VLOOKUP(J46,カレンダー!$H:$R,9,0),IF(J47="対面3",VLOOKUP(J46,カレンダー!$H:$R,10,0),IF(J47="リモート",VLOOKUP(J46,カレンダー!$H:$R,11,0)))))),"")</f>
        <v>英語</v>
      </c>
      <c r="K15" s="2"/>
      <c r="L15" s="2"/>
      <c r="O15" s="12" t="s">
        <v>38</v>
      </c>
      <c r="P15" s="12" t="s">
        <v>39</v>
      </c>
      <c r="Q15" s="12" t="s">
        <v>40</v>
      </c>
      <c r="R15" s="2"/>
      <c r="S15" s="26"/>
      <c r="W15" s="2"/>
      <c r="X15" s="2"/>
      <c r="Y15" s="2"/>
      <c r="Z15" s="2"/>
      <c r="AA15" s="2"/>
      <c r="AB15" s="2"/>
      <c r="AC15" s="13"/>
      <c r="AH15" s="13"/>
      <c r="AI15" s="27"/>
    </row>
    <row r="16" spans="1:35" ht="24.6" customHeight="1" x14ac:dyDescent="0.25">
      <c r="A16" s="9" t="str">
        <f>$C$5&amp;4</f>
        <v>7月4</v>
      </c>
      <c r="C16" s="8" t="s">
        <v>31</v>
      </c>
      <c r="D16" s="41">
        <f>IF(INDEX(授業日!$B$5:$BN$11,MATCH('入試必勝F 4月'!D$6,授業日!$A$5:$A$11,0),MATCH('入試必勝F 4月'!$A16,授業日!$B$4:$BN$4,0))="","",INDEX(授業日!$B$5:$BN$11,MATCH('入試必勝F 4月'!D$6,授業日!$A$5:$A$11,0),MATCH('入試必勝F 4月'!$A16,授業日!$B$4:$BN$4,0)))</f>
        <v>45494</v>
      </c>
      <c r="E16" s="41">
        <f>IF(INDEX(授業日!$B$5:$BN$11,MATCH('入試必勝F 4月'!E$6,授業日!$A$5:$A$11,0),MATCH('入試必勝F 4月'!$A16,授業日!$B$4:$BN$4,0))="","",INDEX(授業日!$B$5:$BN$11,MATCH('入試必勝F 4月'!E$6,授業日!$A$5:$A$11,0),MATCH('入試必勝F 4月'!$A16,授業日!$B$4:$BN$4,0)))</f>
        <v>45495</v>
      </c>
      <c r="F16" s="41">
        <f>IF(INDEX(授業日!$B$5:$BN$11,MATCH('入試必勝F 4月'!F$6,授業日!$A$5:$A$11,0),MATCH('入試必勝F 4月'!$A16,授業日!$B$4:$BN$4,0))="","",INDEX(授業日!$B$5:$BN$11,MATCH('入試必勝F 4月'!F$6,授業日!$A$5:$A$11,0),MATCH('入試必勝F 4月'!$A16,授業日!$B$4:$BN$4,0)))</f>
        <v>45496</v>
      </c>
      <c r="G16" s="41">
        <f>IF(INDEX(授業日!$B$5:$BN$11,MATCH('入試必勝F 4月'!G$6,授業日!$A$5:$A$11,0),MATCH('入試必勝F 4月'!$A16,授業日!$B$4:$BN$4,0))="","",INDEX(授業日!$B$5:$BN$11,MATCH('入試必勝F 4月'!G$6,授業日!$A$5:$A$11,0),MATCH('入試必勝F 4月'!$A16,授業日!$B$4:$BN$4,0)))</f>
        <v>45497</v>
      </c>
      <c r="H16" s="41">
        <f>IF(INDEX(授業日!$B$5:$BN$11,MATCH('入試必勝F 4月'!H$6,授業日!$A$5:$A$11,0),MATCH('入試必勝F 4月'!$A16,授業日!$B$4:$BN$4,0))="","",INDEX(授業日!$B$5:$BN$11,MATCH('入試必勝F 4月'!H$6,授業日!$A$5:$A$11,0),MATCH('入試必勝F 4月'!$A16,授業日!$B$4:$BN$4,0)))</f>
        <v>45498</v>
      </c>
      <c r="I16" s="41">
        <f>IF(INDEX(授業日!$B$5:$BN$11,MATCH('入試必勝F 4月'!I$6,授業日!$A$5:$A$11,0),MATCH('入試必勝F 4月'!$A16,授業日!$B$4:$BN$4,0))="","",INDEX(授業日!$B$5:$BN$11,MATCH('入試必勝F 4月'!I$6,授業日!$A$5:$A$11,0),MATCH('入試必勝F 4月'!$A16,授業日!$B$4:$BN$4,0)))</f>
        <v>45499</v>
      </c>
      <c r="J16" s="41">
        <f>IF(INDEX(授業日!$B$5:$BN$11,MATCH('入試必勝F 4月'!J$6,授業日!$A$5:$A$11,0),MATCH('入試必勝F 4月'!$A16,授業日!$B$4:$BN$4,0))="","",INDEX(授業日!$B$5:$BN$11,MATCH('入試必勝F 4月'!J$6,授業日!$A$5:$A$11,0),MATCH('入試必勝F 4月'!$A16,授業日!$B$4:$BN$4,0)))</f>
        <v>45500</v>
      </c>
      <c r="K16" s="2"/>
      <c r="L16" s="2"/>
      <c r="O16" s="18" t="s">
        <v>183</v>
      </c>
      <c r="P16" s="50" t="s">
        <v>153</v>
      </c>
      <c r="Q16" s="55">
        <v>347013</v>
      </c>
      <c r="R16" s="2"/>
      <c r="S16" s="26"/>
      <c r="W16" s="2"/>
      <c r="X16" s="2"/>
      <c r="Y16" s="2"/>
      <c r="Z16" s="2"/>
      <c r="AA16" s="2"/>
      <c r="AB16" s="2"/>
      <c r="AC16" s="13"/>
      <c r="AH16" s="13"/>
      <c r="AI16" s="27"/>
    </row>
    <row r="17" spans="1:35" ht="24.6" customHeight="1" x14ac:dyDescent="0.25">
      <c r="C17" s="6" t="s">
        <v>24</v>
      </c>
      <c r="D17" s="42" t="str">
        <f>IFERROR(IF(VLOOKUP(D16,カレンダー!$B:$F,4,0)=1,VLOOKUP(D16,カレンダー!$B:$F,5,0),VLOOKUP(D$6,$T:$U,2,0)),"")</f>
        <v/>
      </c>
      <c r="E17" s="42" t="str">
        <f>IFERROR(IF(VLOOKUP(E16,カレンダー!$B:$F,4,0)=1,VLOOKUP(E16,カレンダー!$B:$F,5,0),VLOOKUP(E$6,$T:$U,2,0)),"")</f>
        <v>講習期間</v>
      </c>
      <c r="F17" s="42" t="str">
        <f>IFERROR(IF(VLOOKUP(F16,カレンダー!$B:$F,4,0)=1,VLOOKUP(F16,カレンダー!$B:$F,5,0),VLOOKUP(F$6,$T:$U,2,0)),"")</f>
        <v>講習期間</v>
      </c>
      <c r="G17" s="42" t="str">
        <f>IFERROR(IF(VLOOKUP(G16,カレンダー!$B:$F,4,0)=1,VLOOKUP(G16,カレンダー!$B:$F,5,0),VLOOKUP(G$6,$T:$U,2,0)),"")</f>
        <v>講習期間</v>
      </c>
      <c r="H17" s="43" t="str">
        <f>IFERROR(IF(VLOOKUP(H16,カレンダー!$B:$F,4,0)=1,VLOOKUP(H16,カレンダー!$B:$F,5,0),VLOOKUP(H$6,$T:$U,2,0)),"")</f>
        <v>講習期間</v>
      </c>
      <c r="I17" s="43" t="str">
        <f>IFERROR(IF(VLOOKUP(I16,カレンダー!$B:$F,4,0)=1,VLOOKUP(I16,カレンダー!$B:$F,5,0),VLOOKUP(I$6,$T:$U,2,0)),"")</f>
        <v>講習期間</v>
      </c>
      <c r="J17" s="43" t="str">
        <f>IFERROR(IF(VLOOKUP(J16,カレンダー!$B:$F,4,0)=1,VLOOKUP(J16,カレンダー!$B:$F,5,0),VLOOKUP(J$6,$T:$U,2,0)),"")</f>
        <v>講習期間</v>
      </c>
      <c r="K17" s="2"/>
      <c r="L17" s="2"/>
      <c r="O17" s="18"/>
      <c r="P17" s="50"/>
      <c r="Q17" s="55"/>
      <c r="S17" s="26"/>
      <c r="W17" s="2"/>
      <c r="X17" s="2"/>
      <c r="Y17" s="2"/>
      <c r="Z17" s="2"/>
      <c r="AA17" s="2"/>
      <c r="AB17" s="2"/>
      <c r="AC17" s="13"/>
      <c r="AH17" s="13"/>
      <c r="AI17" s="27"/>
    </row>
    <row r="18" spans="1:35" ht="24.6" customHeight="1" x14ac:dyDescent="0.25">
      <c r="C18" s="7" t="s">
        <v>33</v>
      </c>
      <c r="D18" s="44" t="str">
        <f>IFERROR(IF(D50="","",IF(D50="対面1",VLOOKUP(D49,カレンダー!$H:$R,8,0),IF(D50="対面2",VLOOKUP(D49,カレンダー!$H:$R,9,0),IF(D50="対面3",VLOOKUP(D49,カレンダー!$H:$R,10,0),IF(D50="リモート",VLOOKUP(D49,カレンダー!$H:$R,11,0)))))),"")</f>
        <v/>
      </c>
      <c r="E18" s="44" t="str">
        <f>IFERROR(IF(E50="","",IF(E50="対面1",VLOOKUP(E49,カレンダー!$H:$R,8,0),IF(E50="対面2",VLOOKUP(E49,カレンダー!$H:$R,9,0),IF(E50="対面3",VLOOKUP(E49,カレンダー!$H:$R,10,0),IF(E50="リモート",VLOOKUP(E49,カレンダー!$H:$R,11,0)))))),"")</f>
        <v/>
      </c>
      <c r="F18" s="44" t="str">
        <f>IFERROR(IF(F50="","",IF(F50="対面1",VLOOKUP(F49,カレンダー!$H:$R,8,0),IF(F50="対面2",VLOOKUP(F49,カレンダー!$H:$R,9,0),IF(F50="対面3",VLOOKUP(F49,カレンダー!$H:$R,10,0),IF(F50="リモート",VLOOKUP(F49,カレンダー!$H:$R,11,0)))))),"")</f>
        <v/>
      </c>
      <c r="G18" s="44" t="str">
        <f>IFERROR(IF(G50="","",IF(G50="対面1",VLOOKUP(G49,カレンダー!$H:$R,8,0),IF(G50="対面2",VLOOKUP(G49,カレンダー!$H:$R,9,0),IF(G50="対面3",VLOOKUP(G49,カレンダー!$H:$R,10,0),IF(G50="リモート",VLOOKUP(G49,カレンダー!$H:$R,11,0)))))),"")</f>
        <v/>
      </c>
      <c r="H18" s="44" t="str">
        <f>IFERROR(IF(H50="","",IF(H50="対面1",VLOOKUP(H49,カレンダー!$H:$R,8,0),IF(H50="対面2",VLOOKUP(H49,カレンダー!$H:$R,9,0),IF(H50="対面3",VLOOKUP(H49,カレンダー!$H:$R,10,0),IF(H50="リモート",VLOOKUP(H49,カレンダー!$H:$R,11,0)))))),"")</f>
        <v/>
      </c>
      <c r="I18" s="44" t="str">
        <f>IFERROR(IF(I50="","",IF(I50="対面1",VLOOKUP(I49,カレンダー!$H:$R,8,0),IF(I50="対面2",VLOOKUP(I49,カレンダー!$H:$R,9,0),IF(I50="対面3",VLOOKUP(I49,カレンダー!$H:$R,10,0),IF(I50="リモート",VLOOKUP(I49,カレンダー!$H:$R,11,0)))))),"")</f>
        <v/>
      </c>
      <c r="J18" s="44" t="str">
        <f>IFERROR(IF(J50="","",IF(J50="対面1",VLOOKUP(J49,カレンダー!$H:$R,8,0),IF(J50="対面2",VLOOKUP(J49,カレンダー!$H:$R,9,0),IF(J50="対面3",VLOOKUP(J49,カレンダー!$H:$R,10,0),IF(J50="リモート",VLOOKUP(J49,カレンダー!$H:$R,11,0)))))),"")</f>
        <v/>
      </c>
      <c r="K18" s="2"/>
      <c r="L18" s="2"/>
      <c r="O18" s="18"/>
      <c r="P18" s="18"/>
      <c r="Q18" s="18"/>
      <c r="S18" s="26"/>
      <c r="W18" s="2"/>
      <c r="X18" s="2"/>
      <c r="Y18" s="2"/>
      <c r="Z18" s="2"/>
      <c r="AA18" s="2"/>
      <c r="AB18" s="2"/>
      <c r="AC18" s="13"/>
      <c r="AH18" s="13"/>
      <c r="AI18" s="27"/>
    </row>
    <row r="19" spans="1:35" ht="24.6" customHeight="1" x14ac:dyDescent="0.25">
      <c r="A19" s="9" t="str">
        <f>$C$5&amp;5</f>
        <v>7月5</v>
      </c>
      <c r="C19" s="8" t="s">
        <v>31</v>
      </c>
      <c r="D19" s="41">
        <f>IF(INDEX(授業日!$B$5:$BN$11,MATCH('入試必勝F 4月'!D$6,授業日!$A$5:$A$11,0),MATCH('入試必勝F 4月'!$A19,授業日!$B$4:$BN$4,0))="","",INDEX(授業日!$B$5:$BN$11,MATCH('入試必勝F 4月'!D$6,授業日!$A$5:$A$11,0),MATCH('入試必勝F 4月'!$A19,授業日!$B$4:$BN$4,0)))</f>
        <v>45501</v>
      </c>
      <c r="E19" s="41">
        <f>IF(INDEX(授業日!$B$5:$BN$11,MATCH('入試必勝F 4月'!E$6,授業日!$A$5:$A$11,0),MATCH('入試必勝F 4月'!$A19,授業日!$B$4:$BN$4,0))="","",INDEX(授業日!$B$5:$BN$11,MATCH('入試必勝F 4月'!E$6,授業日!$A$5:$A$11,0),MATCH('入試必勝F 4月'!$A19,授業日!$B$4:$BN$4,0)))</f>
        <v>45502</v>
      </c>
      <c r="F19" s="41">
        <f>IF(INDEX(授業日!$B$5:$BN$11,MATCH('入試必勝F 4月'!F$6,授業日!$A$5:$A$11,0),MATCH('入試必勝F 4月'!$A19,授業日!$B$4:$BN$4,0))="","",INDEX(授業日!$B$5:$BN$11,MATCH('入試必勝F 4月'!F$6,授業日!$A$5:$A$11,0),MATCH('入試必勝F 4月'!$A19,授業日!$B$4:$BN$4,0)))</f>
        <v>45503</v>
      </c>
      <c r="G19" s="41">
        <f>IF(INDEX(授業日!$B$5:$BN$11,MATCH('入試必勝F 4月'!G$6,授業日!$A$5:$A$11,0),MATCH('入試必勝F 4月'!$A19,授業日!$B$4:$BN$4,0))="","",INDEX(授業日!$B$5:$BN$11,MATCH('入試必勝F 4月'!G$6,授業日!$A$5:$A$11,0),MATCH('入試必勝F 4月'!$A19,授業日!$B$4:$BN$4,0)))</f>
        <v>45504</v>
      </c>
      <c r="H19" s="41" t="str">
        <f>IF(INDEX(授業日!$B$5:$BN$11,MATCH('入試必勝F 4月'!H$6,授業日!$A$5:$A$11,0),MATCH('入試必勝F 4月'!$A19,授業日!$B$4:$BN$4,0))="","",INDEX(授業日!$B$5:$BN$11,MATCH('入試必勝F 4月'!H$6,授業日!$A$5:$A$11,0),MATCH('入試必勝F 4月'!$A19,授業日!$B$4:$BN$4,0)))</f>
        <v/>
      </c>
      <c r="I19" s="41" t="str">
        <f>IF(INDEX(授業日!$B$5:$BN$11,MATCH('入試必勝F 4月'!I$6,授業日!$A$5:$A$11,0),MATCH('入試必勝F 4月'!$A19,授業日!$B$4:$BN$4,0))="","",INDEX(授業日!$B$5:$BN$11,MATCH('入試必勝F 4月'!I$6,授業日!$A$5:$A$11,0),MATCH('入試必勝F 4月'!$A19,授業日!$B$4:$BN$4,0)))</f>
        <v/>
      </c>
      <c r="J19" s="41" t="str">
        <f>IF(INDEX(授業日!$B$5:$BN$11,MATCH('入試必勝F 4月'!J$6,授業日!$A$5:$A$11,0),MATCH('入試必勝F 4月'!$A19,授業日!$B$4:$BN$4,0))="","",INDEX(授業日!$B$5:$BN$11,MATCH('入試必勝F 4月'!J$6,授業日!$A$5:$A$11,0),MATCH('入試必勝F 4月'!$A19,授業日!$B$4:$BN$4,0)))</f>
        <v/>
      </c>
      <c r="K19" s="2"/>
      <c r="L19" s="2"/>
      <c r="O19" s="18"/>
      <c r="P19" s="18"/>
      <c r="Q19" s="18"/>
      <c r="S19" s="26"/>
      <c r="W19" s="2"/>
      <c r="X19" s="2"/>
      <c r="Y19" s="2"/>
      <c r="Z19" s="2"/>
      <c r="AA19" s="2"/>
      <c r="AB19" s="2"/>
      <c r="AC19" s="13"/>
      <c r="AH19" s="13"/>
      <c r="AI19" s="27"/>
    </row>
    <row r="20" spans="1:35" ht="24.6" customHeight="1" x14ac:dyDescent="0.25">
      <c r="C20" s="6" t="s">
        <v>24</v>
      </c>
      <c r="D20" s="42" t="str">
        <f>IFERROR(IF(VLOOKUP(D19,カレンダー!$B:$F,4,0)=1,VLOOKUP(D19,カレンダー!$B:$F,5,0),VLOOKUP(D$6,$T:$U,2,0)),"")</f>
        <v>講習期間</v>
      </c>
      <c r="E20" s="42" t="str">
        <f>IFERROR(IF(VLOOKUP(E19,カレンダー!$B:$F,4,0)=1,VLOOKUP(E19,カレンダー!$B:$F,5,0),VLOOKUP(E$6,$T:$U,2,0)),"")</f>
        <v>講習期間</v>
      </c>
      <c r="F20" s="42" t="str">
        <f>IFERROR(IF(VLOOKUP(F19,カレンダー!$B:$F,4,0)=1,VLOOKUP(F19,カレンダー!$B:$F,5,0),VLOOKUP(F$6,$T:$U,2,0)),"")</f>
        <v>講習期間</v>
      </c>
      <c r="G20" s="42" t="str">
        <f>IFERROR(IF(VLOOKUP(G19,カレンダー!$B:$F,4,0)=1,VLOOKUP(G19,カレンダー!$B:$F,5,0),VLOOKUP(G$6,$T:$U,2,0)),"")</f>
        <v>講習期間</v>
      </c>
      <c r="H20" s="43" t="str">
        <f>IFERROR(IF(VLOOKUP(H19,カレンダー!$B:$F,4,0)=1,VLOOKUP(H19,カレンダー!$B:$F,5,0),VLOOKUP(H$6,$T:$U,2,0)),"")</f>
        <v/>
      </c>
      <c r="I20" s="43" t="str">
        <f>IFERROR(IF(VLOOKUP(I19,カレンダー!$B:$F,4,0)=1,VLOOKUP(I19,カレンダー!$B:$F,5,0),VLOOKUP(I$6,$T:$U,2,0)),"")</f>
        <v/>
      </c>
      <c r="J20" s="43" t="str">
        <f>IFERROR(IF(VLOOKUP(J19,カレンダー!$B:$F,4,0)=1,VLOOKUP(J19,カレンダー!$B:$F,5,0),VLOOKUP(J$6,$T:$U,2,0)),"")</f>
        <v/>
      </c>
      <c r="K20" s="2"/>
      <c r="L20" s="2"/>
      <c r="S20" s="26"/>
      <c r="W20" s="2"/>
      <c r="X20" s="2"/>
      <c r="Y20" s="2"/>
      <c r="Z20" s="2"/>
      <c r="AA20" s="2"/>
      <c r="AB20" s="2"/>
      <c r="AC20" s="13"/>
      <c r="AH20" s="13"/>
      <c r="AI20" s="27"/>
    </row>
    <row r="21" spans="1:35" ht="24.6" customHeight="1" x14ac:dyDescent="0.25">
      <c r="C21" s="7" t="s">
        <v>33</v>
      </c>
      <c r="D21" s="44" t="str">
        <f>IFERROR(IF(D53="","",IF(D53="対面1",VLOOKUP(D52,カレンダー!$H:$R,8,0),IF(D53="対面2",VLOOKUP(D52,カレンダー!$H:$R,9,0),IF(D53="対面3",VLOOKUP(D52,カレンダー!$H:$R,10,0),IF(D53="リモート",VLOOKUP(D52,カレンダー!$H:$R,11,0)))))),"")</f>
        <v/>
      </c>
      <c r="E21" s="44" t="str">
        <f>IFERROR(IF(E53="","",IF(E53="対面1",VLOOKUP(E52,カレンダー!$H:$R,8,0),IF(E53="対面2",VLOOKUP(E52,カレンダー!$H:$R,9,0),IF(E53="対面3",VLOOKUP(E52,カレンダー!$H:$R,10,0),IF(E53="リモート",VLOOKUP(E52,カレンダー!$H:$R,11,0)))))),"")</f>
        <v/>
      </c>
      <c r="F21" s="44" t="str">
        <f>IFERROR(IF(F53="","",IF(F53="対面1",VLOOKUP(F52,カレンダー!$H:$R,8,0),IF(F53="対面2",VLOOKUP(F52,カレンダー!$H:$R,9,0),IF(F53="対面3",VLOOKUP(F52,カレンダー!$H:$R,10,0),IF(F53="リモート",VLOOKUP(F52,カレンダー!$H:$R,11,0)))))),"")</f>
        <v/>
      </c>
      <c r="G21" s="44" t="str">
        <f>IFERROR(IF(G53="","",IF(G53="対面1",VLOOKUP(G52,カレンダー!$H:$R,8,0),IF(G53="対面2",VLOOKUP(G52,カレンダー!$H:$R,9,0),IF(G53="対面3",VLOOKUP(G52,カレンダー!$H:$R,10,0),IF(G53="リモート",VLOOKUP(G52,カレンダー!$H:$R,11,0)))))),"")</f>
        <v/>
      </c>
      <c r="H21" s="44" t="str">
        <f>IFERROR(IF(H53="","",IF(H53="対面1",VLOOKUP(H52,カレンダー!$H:$R,8,0),IF(H53="対面2",VLOOKUP(H52,カレンダー!$H:$R,9,0),IF(H53="対面3",VLOOKUP(H52,カレンダー!$H:$R,10,0),IF(H53="リモート",VLOOKUP(H52,カレンダー!$H:$R,11,0)))))),"")</f>
        <v/>
      </c>
      <c r="I21" s="44" t="str">
        <f>IFERROR(IF(I53="","",IF(I53="対面1",VLOOKUP(I52,カレンダー!$H:$R,8,0),IF(I53="対面2",VLOOKUP(I52,カレンダー!$H:$R,9,0),IF(I53="対面3",VLOOKUP(I52,カレンダー!$H:$R,10,0),IF(I53="リモート",VLOOKUP(I52,カレンダー!$H:$R,11,0)))))),"")</f>
        <v/>
      </c>
      <c r="J21" s="44" t="str">
        <f>IFERROR(IF(J53="","",IF(J53="対面1",VLOOKUP(J52,カレンダー!$H:$R,8,0),IF(J53="対面2",VLOOKUP(J52,カレンダー!$H:$R,9,0),IF(J53="対面3",VLOOKUP(J52,カレンダー!$H:$R,10,0),IF(J53="リモート",VLOOKUP(J52,カレンダー!$H:$R,11,0)))))),"")</f>
        <v/>
      </c>
      <c r="K21" s="2"/>
      <c r="L21" s="2"/>
      <c r="S21" s="26"/>
      <c r="W21" s="2"/>
      <c r="X21" s="2"/>
      <c r="Y21" s="2"/>
      <c r="Z21" s="2"/>
      <c r="AA21" s="2"/>
      <c r="AB21" s="2"/>
      <c r="AC21" s="13"/>
      <c r="AH21" s="13"/>
      <c r="AI21" s="27"/>
    </row>
    <row r="22" spans="1:35" ht="24.6" customHeight="1" thickBot="1" x14ac:dyDescent="0.3">
      <c r="A22" s="9" t="str">
        <f>$C$5&amp;6</f>
        <v>7月6</v>
      </c>
      <c r="C22" s="8" t="s">
        <v>31</v>
      </c>
      <c r="D22" s="41" t="str">
        <f>IF(INDEX(授業日!$B$5:$BO$11,MATCH('入試必勝F 4月'!D$6,授業日!$A$5:$A$11,0),MATCH('入試必勝F 4月'!$A22,授業日!$B$4:$BO$4,0))="","",INDEX(授業日!$B$5:$BO$11,MATCH('入試必勝F 4月'!D$6,授業日!$A$5:$A$11,0),MATCH('入試必勝F 4月'!$A22,授業日!$B$4:$BO$4,0)))</f>
        <v/>
      </c>
      <c r="E22" s="41" t="str">
        <f>IF(INDEX(授業日!$B$5:$BO$11,MATCH('入試必勝F 4月'!E$6,授業日!$A$5:$A$11,0),MATCH('入試必勝F 4月'!$A22,授業日!$B$4:$BO$4,0))="","",INDEX(授業日!$B$5:$BO$11,MATCH('入試必勝F 4月'!E$6,授業日!$A$5:$A$11,0),MATCH('入試必勝F 4月'!$A22,授業日!$B$4:$BO$4,0)))</f>
        <v/>
      </c>
      <c r="F22" s="41" t="str">
        <f>IF(INDEX(授業日!$B$5:$BO$11,MATCH('入試必勝F 4月'!F$6,授業日!$A$5:$A$11,0),MATCH('入試必勝F 4月'!$A22,授業日!$B$4:$BO$4,0))="","",INDEX(授業日!$B$5:$BO$11,MATCH('入試必勝F 4月'!F$6,授業日!$A$5:$A$11,0),MATCH('入試必勝F 4月'!$A22,授業日!$B$4:$BO$4,0)))</f>
        <v/>
      </c>
      <c r="G22" s="41" t="str">
        <f>IF(INDEX(授業日!$B$5:$BO$11,MATCH('入試必勝F 4月'!G$6,授業日!$A$5:$A$11,0),MATCH('入試必勝F 4月'!$A22,授業日!$B$4:$BO$4,0))="","",INDEX(授業日!$B$5:$BO$11,MATCH('入試必勝F 4月'!G$6,授業日!$A$5:$A$11,0),MATCH('入試必勝F 4月'!$A22,授業日!$B$4:$BO$4,0)))</f>
        <v/>
      </c>
      <c r="H22" s="41" t="str">
        <f>IF(INDEX(授業日!$B$5:$BO$11,MATCH('入試必勝F 4月'!H$6,授業日!$A$5:$A$11,0),MATCH('入試必勝F 4月'!$A22,授業日!$B$4:$BO$4,0))="","",INDEX(授業日!$B$5:$BO$11,MATCH('入試必勝F 4月'!H$6,授業日!$A$5:$A$11,0),MATCH('入試必勝F 4月'!$A22,授業日!$B$4:$BO$4,0)))</f>
        <v/>
      </c>
      <c r="I22" s="41" t="str">
        <f>IF(INDEX(授業日!$B$5:$BO$11,MATCH('入試必勝F 4月'!I$6,授業日!$A$5:$A$11,0),MATCH('入試必勝F 4月'!$A22,授業日!$B$4:$BO$4,0))="","",INDEX(授業日!$B$5:$BO$11,MATCH('入試必勝F 4月'!I$6,授業日!$A$5:$A$11,0),MATCH('入試必勝F 4月'!$A22,授業日!$B$4:$BO$4,0)))</f>
        <v/>
      </c>
      <c r="J22" s="41" t="str">
        <f>IF(INDEX(授業日!$B$5:$BO$11,MATCH('入試必勝F 4月'!J$6,授業日!$A$5:$A$11,0),MATCH('入試必勝F 4月'!$A22,授業日!$B$4:$BO$4,0))="","",INDEX(授業日!$B$5:$BO$11,MATCH('入試必勝F 4月'!J$6,授業日!$A$5:$A$11,0),MATCH('入試必勝F 4月'!$A22,授業日!$B$4:$BO$4,0)))</f>
        <v/>
      </c>
      <c r="K22" s="2"/>
      <c r="L22" s="2"/>
      <c r="S22" s="39"/>
      <c r="T22" s="28"/>
      <c r="U22" s="28"/>
      <c r="V22" s="28"/>
      <c r="W22" s="29"/>
      <c r="X22" s="29"/>
      <c r="Y22" s="29"/>
      <c r="Z22" s="29"/>
      <c r="AA22" s="29"/>
      <c r="AB22" s="29"/>
      <c r="AC22" s="30"/>
      <c r="AD22" s="31"/>
      <c r="AE22" s="28"/>
      <c r="AF22" s="28"/>
      <c r="AG22" s="28"/>
      <c r="AH22" s="30"/>
      <c r="AI22" s="32"/>
    </row>
    <row r="23" spans="1:35" ht="24.6" customHeight="1" thickTop="1" x14ac:dyDescent="0.25">
      <c r="C23" s="6" t="s">
        <v>24</v>
      </c>
      <c r="D23" s="42" t="str">
        <f>IFERROR(IF(VLOOKUP(D22,カレンダー!$B:$F,4,0)=1,VLOOKUP(D22,カレンダー!$B:$F,5,0),VLOOKUP(D$6,$T:$U,2,0)),"")</f>
        <v/>
      </c>
      <c r="E23" s="42" t="str">
        <f>IFERROR(IF(VLOOKUP(E22,カレンダー!$B:$F,4,0)=1,VLOOKUP(E22,カレンダー!$B:$F,5,0),VLOOKUP(E$6,$T:$U,2,0)),"")</f>
        <v/>
      </c>
      <c r="F23" s="42" t="str">
        <f>IFERROR(IF(VLOOKUP(F22,カレンダー!$B:$F,4,0)=1,VLOOKUP(F22,カレンダー!$B:$F,5,0),VLOOKUP(F$6,$T:$U,2,0)),"")</f>
        <v/>
      </c>
      <c r="G23" s="42" t="str">
        <f>IFERROR(IF(VLOOKUP(G22,カレンダー!$B:$F,4,0)=1,VLOOKUP(G22,カレンダー!$B:$F,5,0),VLOOKUP(G$6,$T:$U,2,0)),"")</f>
        <v/>
      </c>
      <c r="H23" s="43" t="str">
        <f>IFERROR(IF(VLOOKUP(H22,カレンダー!$B:$F,4,0)=1,VLOOKUP(H22,カレンダー!$B:$F,5,0),VLOOKUP(H$6,$T:$U,2,0)),"")</f>
        <v/>
      </c>
      <c r="I23" s="43" t="str">
        <f>IFERROR(IF(VLOOKUP(I22,カレンダー!$B:$F,4,0)=1,VLOOKUP(I22,カレンダー!$B:$F,5,0),VLOOKUP(I$6,$T:$U,2,0)),"")</f>
        <v/>
      </c>
      <c r="J23" s="43" t="str">
        <f>IFERROR(IF(VLOOKUP(J22,カレンダー!$B:$F,4,0)=1,VLOOKUP(J22,カレンダー!$B:$F,5,0),VLOOKUP(J$6,$T:$U,2,0)),"")</f>
        <v/>
      </c>
      <c r="K23" s="19"/>
      <c r="L23" s="2"/>
    </row>
    <row r="24" spans="1:35" ht="24.6" customHeight="1" x14ac:dyDescent="0.25">
      <c r="C24" s="7" t="s">
        <v>33</v>
      </c>
      <c r="D24" s="44" t="str">
        <f>IFERROR(IF(D56="","",IF(D56="対面1",VLOOKUP(D55,カレンダー!$H:$R,8,0),IF(D56="対面2",VLOOKUP(D55,カレンダー!$H:$R,9,0),IF(D56="対面3",VLOOKUP(D55,カレンダー!$H:$R,10,0),IF(D56="リモート",VLOOKUP(D55,カレンダー!$H:$R,11,0)))))),"")</f>
        <v/>
      </c>
      <c r="E24" s="44" t="str">
        <f>IFERROR(IF(E56="","",IF(E56="対面1",VLOOKUP(E55,カレンダー!$H:$R,8,0),IF(E56="対面2",VLOOKUP(E55,カレンダー!$H:$R,9,0),IF(E56="対面3",VLOOKUP(E55,カレンダー!$H:$R,10,0),IF(E56="リモート",VLOOKUP(E55,カレンダー!$H:$R,11,0)))))),"")</f>
        <v/>
      </c>
      <c r="F24" s="44" t="str">
        <f>IFERROR(IF(F56="","",IF(F56="対面1",VLOOKUP(F55,カレンダー!$H:$R,8,0),IF(F56="対面2",VLOOKUP(F55,カレンダー!$H:$R,9,0),IF(F56="対面3",VLOOKUP(F55,カレンダー!$H:$R,10,0),IF(F56="リモート",VLOOKUP(F55,カレンダー!$H:$R,11,0)))))),"")</f>
        <v/>
      </c>
      <c r="G24" s="44" t="str">
        <f>IFERROR(IF(G56="","",IF(G56="対面1",VLOOKUP(G55,カレンダー!$H:$R,8,0),IF(G56="対面2",VLOOKUP(G55,カレンダー!$H:$R,9,0),IF(G56="対面3",VLOOKUP(G55,カレンダー!$H:$R,10,0),IF(G56="リモート",VLOOKUP(G55,カレンダー!$H:$R,11,0)))))),"")</f>
        <v/>
      </c>
      <c r="H24" s="44" t="str">
        <f>IFERROR(IF(H56="","",IF(H56="対面1",VLOOKUP(H55,カレンダー!$H:$R,8,0),IF(H56="対面2",VLOOKUP(H55,カレンダー!$H:$R,9,0),IF(H56="対面3",VLOOKUP(H55,カレンダー!$H:$R,10,0),IF(H56="リモート",VLOOKUP(H55,カレンダー!$H:$R,11,0)))))),"")</f>
        <v/>
      </c>
      <c r="I24" s="44" t="str">
        <f>IFERROR(IF(I56="","",IF(I56="対面1",VLOOKUP(I55,カレンダー!$H:$R,8,0),IF(I56="対面2",VLOOKUP(I55,カレンダー!$H:$R,9,0),IF(I56="対面3",VLOOKUP(I55,カレンダー!$H:$R,10,0),IF(I56="リモート",VLOOKUP(I55,カレンダー!$H:$R,11,0)))))),"")</f>
        <v/>
      </c>
      <c r="J24" s="44" t="str">
        <f>IFERROR(IF(J56="","",IF(J56="対面1",VLOOKUP(J55,カレンダー!$H:$R,8,0),IF(J56="対面2",VLOOKUP(J55,カレンダー!$H:$R,9,0),IF(J56="対面3",VLOOKUP(J55,カレンダー!$H:$R,10,0),IF(J56="リモート",VLOOKUP(J55,カレンダー!$H:$R,11,0)))))),"")</f>
        <v/>
      </c>
      <c r="K24" s="20"/>
      <c r="L24" s="2"/>
      <c r="AC24" s="13"/>
    </row>
    <row r="25" spans="1:35" ht="26.45" customHeight="1" x14ac:dyDescent="0.25">
      <c r="H25" s="2"/>
      <c r="J25" s="2"/>
      <c r="K25" s="20"/>
      <c r="L25" s="2"/>
      <c r="AC25" s="13"/>
    </row>
    <row r="26" spans="1:35" ht="26.45" customHeight="1" x14ac:dyDescent="0.25">
      <c r="C26" s="9" t="s">
        <v>37</v>
      </c>
      <c r="D26" s="9"/>
      <c r="E26" s="9"/>
      <c r="F26" s="9"/>
      <c r="G26" s="9"/>
      <c r="H26" s="9"/>
      <c r="I26" s="19"/>
      <c r="J26" s="19"/>
      <c r="K26" s="20"/>
      <c r="L26" s="2"/>
      <c r="AC26" s="13"/>
    </row>
    <row r="27" spans="1:35" ht="27" customHeight="1" x14ac:dyDescent="0.25">
      <c r="C27" s="75" t="str">
        <f>IF(O16="","",O16&amp;"　・・・")</f>
        <v>選抜クラス　・・・</v>
      </c>
      <c r="D27" s="75"/>
      <c r="E27" s="69" t="str">
        <f>IF(P16="","","ID　："&amp;P16)</f>
        <v>ID　：575 249 9752</v>
      </c>
      <c r="F27" s="70"/>
      <c r="G27" s="69" t="str">
        <f>IF(Q16="","","PASS　："&amp;Q16)</f>
        <v>PASS　：347013</v>
      </c>
      <c r="H27" s="9"/>
      <c r="J27" s="21"/>
      <c r="K27" s="20"/>
      <c r="L27" s="2"/>
      <c r="AC27" s="13"/>
    </row>
    <row r="28" spans="1:35" ht="27" customHeight="1" x14ac:dyDescent="0.25">
      <c r="C28" s="76"/>
      <c r="D28" s="76"/>
      <c r="E28" s="37" t="str">
        <f>IF(P17="","","ID　："&amp;P17)</f>
        <v/>
      </c>
      <c r="F28" s="9"/>
      <c r="G28" s="37" t="str">
        <f>IF(Q17="","","PASS　："&amp;Q17)</f>
        <v/>
      </c>
      <c r="H28" s="9"/>
      <c r="J28" s="21"/>
      <c r="L28" s="2"/>
      <c r="AC28" s="13"/>
    </row>
    <row r="29" spans="1:35" ht="27" customHeight="1" x14ac:dyDescent="0.25">
      <c r="C29" s="76" t="str">
        <f>IF(O19="","",O19&amp;"　・・・")</f>
        <v/>
      </c>
      <c r="D29" s="76"/>
      <c r="E29" s="37" t="str">
        <f>IF(P19="","","ID　："&amp;P19)</f>
        <v/>
      </c>
      <c r="F29" s="9"/>
      <c r="G29" s="37" t="str">
        <f>IF(Q19="","","PASS　："&amp;Q19)</f>
        <v/>
      </c>
      <c r="H29" s="9"/>
      <c r="J29" s="77" t="s">
        <v>100</v>
      </c>
      <c r="L29" s="2"/>
      <c r="AC29" s="13"/>
    </row>
    <row r="30" spans="1:35" ht="21.75" customHeight="1" x14ac:dyDescent="0.25">
      <c r="C30" s="5" t="s">
        <v>42</v>
      </c>
      <c r="D30" s="5"/>
      <c r="E30" s="5"/>
      <c r="F30" s="5"/>
      <c r="G30" s="5"/>
      <c r="H30" s="2"/>
      <c r="I30"/>
      <c r="J30" s="77"/>
      <c r="L30" s="2"/>
      <c r="AC30" s="13"/>
    </row>
    <row r="31" spans="1:35" ht="56.25" customHeight="1" x14ac:dyDescent="0.25">
      <c r="C31" s="71" t="s">
        <v>184</v>
      </c>
      <c r="D31" s="71"/>
      <c r="E31" s="71"/>
      <c r="F31" s="71"/>
      <c r="G31" s="71"/>
      <c r="H31" s="71"/>
      <c r="I31"/>
      <c r="L31" s="2"/>
      <c r="AC31" s="13"/>
    </row>
    <row r="32" spans="1:35" ht="23.45" customHeight="1" x14ac:dyDescent="0.25">
      <c r="C32" s="3"/>
      <c r="D32" s="3"/>
      <c r="E32" s="3"/>
      <c r="F32" s="3"/>
      <c r="G32" s="3"/>
      <c r="H32" s="2"/>
      <c r="I32"/>
      <c r="K32" s="2"/>
      <c r="L32" s="2"/>
      <c r="AC32" s="13"/>
    </row>
    <row r="33" spans="3:29" ht="9.6" customHeight="1" x14ac:dyDescent="0.25">
      <c r="C33" s="3"/>
      <c r="D33" s="3"/>
      <c r="E33" s="3"/>
      <c r="F33" s="3"/>
      <c r="G33" s="3"/>
      <c r="H33" s="2"/>
      <c r="I33"/>
      <c r="L33" s="2"/>
      <c r="AC33" s="13"/>
    </row>
    <row r="34" spans="3:29" ht="15" customHeight="1" x14ac:dyDescent="0.25">
      <c r="D34" s="38"/>
      <c r="E34" s="38"/>
      <c r="F34" s="38"/>
      <c r="G34" s="38"/>
      <c r="H34" s="38"/>
      <c r="I34" s="38"/>
      <c r="J34" s="38"/>
      <c r="L34" s="2"/>
      <c r="AC34" s="13"/>
    </row>
    <row r="35" spans="3:29" ht="15" customHeight="1" x14ac:dyDescent="0.25">
      <c r="C35" s="38"/>
      <c r="D35" s="38"/>
      <c r="E35" s="38"/>
      <c r="F35" s="38"/>
      <c r="G35" s="38"/>
      <c r="H35" s="38"/>
      <c r="I35" s="38"/>
      <c r="J35" s="38"/>
      <c r="L35" s="2"/>
      <c r="AC35" s="13"/>
    </row>
    <row r="36" spans="3:29" ht="15" customHeight="1" x14ac:dyDescent="0.25">
      <c r="K36" s="2"/>
      <c r="L36" s="2"/>
      <c r="AC36" s="13"/>
    </row>
    <row r="37" spans="3:29" x14ac:dyDescent="0.25">
      <c r="K37" s="2"/>
      <c r="L37" s="2"/>
      <c r="AC37" s="13"/>
    </row>
    <row r="38" spans="3:29" x14ac:dyDescent="0.25">
      <c r="K38" s="2"/>
      <c r="L38" s="2"/>
      <c r="AC38" s="13"/>
    </row>
    <row r="39" spans="3:29" x14ac:dyDescent="0.25">
      <c r="D39" s="3" t="str">
        <f t="shared" ref="D39:J39" si="1">$W$7&amp;D$6</f>
        <v>7月1日</v>
      </c>
      <c r="E39" s="3" t="str">
        <f t="shared" si="1"/>
        <v>7月1月</v>
      </c>
      <c r="F39" s="3" t="str">
        <f t="shared" si="1"/>
        <v>7月1火</v>
      </c>
      <c r="G39" s="3" t="str">
        <f t="shared" si="1"/>
        <v>7月1水</v>
      </c>
      <c r="H39" s="3" t="str">
        <f t="shared" si="1"/>
        <v>7月1木</v>
      </c>
      <c r="I39" s="3" t="str">
        <f>$W$7&amp;I$6</f>
        <v>7月1金</v>
      </c>
      <c r="J39" s="3" t="str">
        <f t="shared" si="1"/>
        <v>7月1土</v>
      </c>
      <c r="K39" s="2"/>
      <c r="L39" s="2"/>
    </row>
    <row r="40" spans="3:29" x14ac:dyDescent="0.25">
      <c r="C40" s="12" t="s">
        <v>31</v>
      </c>
      <c r="D40" s="12" t="e">
        <f>VLOOKUP(D7,カレンダー!$B:$D,3,0)</f>
        <v>#N/A</v>
      </c>
      <c r="E40" s="12">
        <f>VLOOKUP(E7,カレンダー!$B:$D,3,0)</f>
        <v>14</v>
      </c>
      <c r="F40" s="12">
        <f>VLOOKUP(F7,カレンダー!$B:$D,3,0)</f>
        <v>15</v>
      </c>
      <c r="G40" s="12">
        <f>VLOOKUP(G7,カレンダー!$B:$D,3,0)</f>
        <v>15</v>
      </c>
      <c r="H40" s="12">
        <f>VLOOKUP(H7,カレンダー!$B:$D,3,0)</f>
        <v>15</v>
      </c>
      <c r="I40" s="12">
        <f>VLOOKUP(I7,カレンダー!$B:$D,3,0)</f>
        <v>15</v>
      </c>
      <c r="J40" s="12">
        <f>VLOOKUP(J7,カレンダー!$B:$D,3,0)</f>
        <v>15</v>
      </c>
      <c r="K40" s="2"/>
      <c r="L40" s="2"/>
    </row>
    <row r="41" spans="3:29" x14ac:dyDescent="0.25">
      <c r="C41" s="12" t="s">
        <v>24</v>
      </c>
      <c r="D41" s="11" t="e">
        <f t="shared" ref="D41:J41" si="2">IF(D40&gt;=1,VLOOKUP(D$6,$T:$V,3,0),"")</f>
        <v>#N/A</v>
      </c>
      <c r="E41" s="11" t="e">
        <f t="shared" si="2"/>
        <v>#N/A</v>
      </c>
      <c r="F41" s="11" t="str">
        <f t="shared" si="2"/>
        <v>対面3</v>
      </c>
      <c r="G41" s="11" t="str">
        <f t="shared" si="2"/>
        <v>リモート</v>
      </c>
      <c r="H41" s="11" t="str">
        <f t="shared" si="2"/>
        <v>対面2</v>
      </c>
      <c r="I41" s="11" t="e">
        <f t="shared" si="2"/>
        <v>#N/A</v>
      </c>
      <c r="J41" s="11" t="str">
        <f t="shared" si="2"/>
        <v>対面1</v>
      </c>
      <c r="K41" s="2"/>
      <c r="L41" s="2"/>
    </row>
    <row r="42" spans="3:29" x14ac:dyDescent="0.25">
      <c r="D42" s="3" t="str">
        <f t="shared" ref="D42:J42" si="3">$X$7&amp;D$6</f>
        <v>7月2日</v>
      </c>
      <c r="E42" s="3" t="str">
        <f t="shared" si="3"/>
        <v>7月2月</v>
      </c>
      <c r="F42" s="3" t="str">
        <f t="shared" si="3"/>
        <v>7月2火</v>
      </c>
      <c r="G42" s="3" t="str">
        <f t="shared" si="3"/>
        <v>7月2水</v>
      </c>
      <c r="H42" s="3" t="str">
        <f t="shared" si="3"/>
        <v>7月2木</v>
      </c>
      <c r="I42" s="3" t="str">
        <f t="shared" si="3"/>
        <v>7月2金</v>
      </c>
      <c r="J42" s="3" t="str">
        <f t="shared" si="3"/>
        <v>7月2土</v>
      </c>
      <c r="K42" s="2"/>
      <c r="L42" s="2"/>
    </row>
    <row r="43" spans="3:29" x14ac:dyDescent="0.25">
      <c r="C43" s="12" t="s">
        <v>31</v>
      </c>
      <c r="D43" s="12">
        <f>VLOOKUP(D10,カレンダー!$B:$D,3,0)</f>
        <v>15</v>
      </c>
      <c r="E43" s="12">
        <f>VLOOKUP(E10,カレンダー!$B:$D,3,0)</f>
        <v>15</v>
      </c>
      <c r="F43" s="12">
        <f>VLOOKUP(F10,カレンダー!$B:$D,3,0)</f>
        <v>16</v>
      </c>
      <c r="G43" s="12">
        <f>VLOOKUP(G10,カレンダー!$B:$D,3,0)</f>
        <v>16</v>
      </c>
      <c r="H43" s="12">
        <f>VLOOKUP(H10,カレンダー!$B:$D,3,0)</f>
        <v>16</v>
      </c>
      <c r="I43" s="12">
        <f>VLOOKUP(I10,カレンダー!$B:$D,3,0)</f>
        <v>16</v>
      </c>
      <c r="J43" s="12">
        <f>VLOOKUP(J10,カレンダー!$B:$D,3,0)</f>
        <v>16</v>
      </c>
      <c r="K43" s="2"/>
      <c r="L43" s="2"/>
    </row>
    <row r="44" spans="3:29" x14ac:dyDescent="0.25">
      <c r="C44" s="12" t="s">
        <v>24</v>
      </c>
      <c r="D44" s="11" t="e">
        <f t="shared" ref="D44:J44" si="4">IF(D43&gt;=1,VLOOKUP(D$6,$T:$V,3,0),"")</f>
        <v>#N/A</v>
      </c>
      <c r="E44" s="11" t="e">
        <f t="shared" si="4"/>
        <v>#N/A</v>
      </c>
      <c r="F44" s="11" t="str">
        <f t="shared" si="4"/>
        <v>対面3</v>
      </c>
      <c r="G44" s="11" t="str">
        <f t="shared" si="4"/>
        <v>リモート</v>
      </c>
      <c r="H44" s="11" t="str">
        <f t="shared" si="4"/>
        <v>対面2</v>
      </c>
      <c r="I44" s="11" t="e">
        <f t="shared" si="4"/>
        <v>#N/A</v>
      </c>
      <c r="J44" s="11" t="str">
        <f t="shared" si="4"/>
        <v>対面1</v>
      </c>
      <c r="K44" s="2"/>
      <c r="L44" s="2"/>
    </row>
    <row r="45" spans="3:29" x14ac:dyDescent="0.25">
      <c r="D45" s="3" t="str">
        <f t="shared" ref="D45:J45" si="5">$Y$7&amp;D$6</f>
        <v>7月3日</v>
      </c>
      <c r="E45" s="3" t="str">
        <f t="shared" si="5"/>
        <v>7月3月</v>
      </c>
      <c r="F45" s="3" t="str">
        <f t="shared" si="5"/>
        <v>7月3火</v>
      </c>
      <c r="G45" s="3" t="str">
        <f t="shared" si="5"/>
        <v>7月3水</v>
      </c>
      <c r="H45" s="3" t="str">
        <f t="shared" si="5"/>
        <v>7月3木</v>
      </c>
      <c r="I45" s="3" t="str">
        <f t="shared" si="5"/>
        <v>7月3金</v>
      </c>
      <c r="J45" s="3" t="str">
        <f t="shared" si="5"/>
        <v>7月3土</v>
      </c>
      <c r="K45" s="2"/>
      <c r="L45" s="2"/>
    </row>
    <row r="46" spans="3:29" x14ac:dyDescent="0.25">
      <c r="C46" s="12" t="s">
        <v>31</v>
      </c>
      <c r="D46" s="12">
        <f>VLOOKUP(D13,カレンダー!$B:$D,3,0)</f>
        <v>16</v>
      </c>
      <c r="E46" s="12">
        <f>VLOOKUP(E13,カレンダー!$B:$D,3,0)</f>
        <v>16</v>
      </c>
      <c r="F46" s="12">
        <f>VLOOKUP(F13,カレンダー!$B:$D,3,0)</f>
        <v>17</v>
      </c>
      <c r="G46" s="12">
        <f>VLOOKUP(G13,カレンダー!$B:$D,3,0)</f>
        <v>17</v>
      </c>
      <c r="H46" s="12">
        <f>VLOOKUP(H13,カレンダー!$B:$D,3,0)</f>
        <v>17</v>
      </c>
      <c r="I46" s="12">
        <f>VLOOKUP(I13,カレンダー!$B:$D,3,0)</f>
        <v>17</v>
      </c>
      <c r="J46" s="12">
        <f>VLOOKUP(J13,カレンダー!$B:$D,3,0)</f>
        <v>17</v>
      </c>
      <c r="K46" s="2"/>
      <c r="L46" s="2"/>
    </row>
    <row r="47" spans="3:29" x14ac:dyDescent="0.25">
      <c r="C47" s="12" t="s">
        <v>24</v>
      </c>
      <c r="D47" s="11" t="e">
        <f t="shared" ref="D47:J47" si="6">IF(D46&gt;=1,VLOOKUP(D$6,$T:$V,3,0),"")</f>
        <v>#N/A</v>
      </c>
      <c r="E47" s="11" t="e">
        <f t="shared" si="6"/>
        <v>#N/A</v>
      </c>
      <c r="F47" s="11" t="str">
        <f t="shared" si="6"/>
        <v>対面3</v>
      </c>
      <c r="G47" s="11" t="str">
        <f t="shared" si="6"/>
        <v>リモート</v>
      </c>
      <c r="H47" s="11" t="str">
        <f t="shared" si="6"/>
        <v>対面2</v>
      </c>
      <c r="I47" s="11" t="e">
        <f t="shared" si="6"/>
        <v>#N/A</v>
      </c>
      <c r="J47" s="11" t="str">
        <f t="shared" si="6"/>
        <v>対面1</v>
      </c>
      <c r="K47" s="2"/>
      <c r="L47" s="2"/>
    </row>
    <row r="48" spans="3:29" x14ac:dyDescent="0.25">
      <c r="D48" s="3" t="str">
        <f t="shared" ref="D48:J48" si="7">$Z$7&amp;D$6</f>
        <v>7月4日</v>
      </c>
      <c r="E48" s="3" t="str">
        <f t="shared" si="7"/>
        <v>7月4月</v>
      </c>
      <c r="F48" s="3" t="str">
        <f t="shared" si="7"/>
        <v>7月4火</v>
      </c>
      <c r="G48" s="3" t="str">
        <f t="shared" si="7"/>
        <v>7月4水</v>
      </c>
      <c r="H48" s="3" t="str">
        <f t="shared" si="7"/>
        <v>7月4木</v>
      </c>
      <c r="I48" s="3" t="str">
        <f t="shared" si="7"/>
        <v>7月4金</v>
      </c>
      <c r="J48" s="3" t="str">
        <f t="shared" si="7"/>
        <v>7月4土</v>
      </c>
      <c r="K48" s="2"/>
      <c r="L48" s="2"/>
    </row>
    <row r="49" spans="3:12" x14ac:dyDescent="0.25">
      <c r="C49" s="12" t="s">
        <v>31</v>
      </c>
      <c r="D49" s="12">
        <f>VLOOKUP(D16,カレンダー!$B:$D,3,0)</f>
        <v>17</v>
      </c>
      <c r="E49" s="12">
        <f>VLOOKUP(E16,カレンダー!$B:$D,3,0)</f>
        <v>0</v>
      </c>
      <c r="F49" s="12">
        <f>VLOOKUP(F16,カレンダー!$B:$D,3,0)</f>
        <v>0</v>
      </c>
      <c r="G49" s="12">
        <f>VLOOKUP(G16,カレンダー!$B:$D,3,0)</f>
        <v>0</v>
      </c>
      <c r="H49" s="12">
        <f>VLOOKUP(H16,カレンダー!$B:$D,3,0)</f>
        <v>0</v>
      </c>
      <c r="I49" s="12">
        <f>VLOOKUP(I16,カレンダー!$B:$D,3,0)</f>
        <v>0</v>
      </c>
      <c r="J49" s="12">
        <f>VLOOKUP(J16,カレンダー!$B:$D,3,0)</f>
        <v>0</v>
      </c>
      <c r="K49" s="2"/>
      <c r="L49" s="2"/>
    </row>
    <row r="50" spans="3:12" x14ac:dyDescent="0.25">
      <c r="C50" s="12" t="s">
        <v>24</v>
      </c>
      <c r="D50" s="11" t="e">
        <f t="shared" ref="D50:J50" si="8">IF(D49&gt;=1,VLOOKUP(D$6,$T:$V,3,0),"")</f>
        <v>#N/A</v>
      </c>
      <c r="E50" s="11" t="str">
        <f t="shared" si="8"/>
        <v/>
      </c>
      <c r="F50" s="11" t="str">
        <f t="shared" si="8"/>
        <v/>
      </c>
      <c r="G50" s="11" t="str">
        <f t="shared" si="8"/>
        <v/>
      </c>
      <c r="H50" s="11" t="str">
        <f t="shared" si="8"/>
        <v/>
      </c>
      <c r="I50" s="11" t="str">
        <f t="shared" si="8"/>
        <v/>
      </c>
      <c r="J50" s="11" t="str">
        <f t="shared" si="8"/>
        <v/>
      </c>
      <c r="K50" s="2"/>
      <c r="L50" s="2"/>
    </row>
    <row r="51" spans="3:12" x14ac:dyDescent="0.25">
      <c r="D51" s="3" t="str">
        <f t="shared" ref="D51:J51" si="9">$AA$7&amp;D$6</f>
        <v>7月5日</v>
      </c>
      <c r="E51" s="3" t="str">
        <f t="shared" si="9"/>
        <v>7月5月</v>
      </c>
      <c r="F51" s="3" t="str">
        <f t="shared" si="9"/>
        <v>7月5火</v>
      </c>
      <c r="G51" s="3" t="str">
        <f t="shared" si="9"/>
        <v>7月5水</v>
      </c>
      <c r="H51" s="3" t="str">
        <f t="shared" si="9"/>
        <v>7月5木</v>
      </c>
      <c r="I51" s="3" t="str">
        <f t="shared" si="9"/>
        <v>7月5金</v>
      </c>
      <c r="J51" s="3" t="str">
        <f t="shared" si="9"/>
        <v>7月5土</v>
      </c>
      <c r="L51" s="2"/>
    </row>
    <row r="52" spans="3:12" x14ac:dyDescent="0.25">
      <c r="C52" s="12" t="s">
        <v>31</v>
      </c>
      <c r="D52" s="12">
        <f>VLOOKUP(D19,カレンダー!$B:$D,3,0)</f>
        <v>0</v>
      </c>
      <c r="E52" s="12">
        <f>VLOOKUP(E19,カレンダー!$B:$D,3,0)</f>
        <v>0</v>
      </c>
      <c r="F52" s="12">
        <f>VLOOKUP(F19,カレンダー!$B:$D,3,0)</f>
        <v>0</v>
      </c>
      <c r="G52" s="12">
        <f>VLOOKUP(G19,カレンダー!$B:$D,3,0)</f>
        <v>0</v>
      </c>
      <c r="H52" s="12" t="e">
        <f>VLOOKUP(H19,カレンダー!$B:$D,3,0)</f>
        <v>#N/A</v>
      </c>
      <c r="I52" s="12">
        <f>IFERROR(VLOOKUP(I19,カレンダー!$B:$D,3,0),0)</f>
        <v>0</v>
      </c>
      <c r="J52" s="12" t="e">
        <f>VLOOKUP(J19,カレンダー!$B:$D,3,0)</f>
        <v>#N/A</v>
      </c>
      <c r="L52" s="2"/>
    </row>
    <row r="53" spans="3:12" x14ac:dyDescent="0.25">
      <c r="C53" s="12" t="s">
        <v>24</v>
      </c>
      <c r="D53" s="11" t="str">
        <f t="shared" ref="D53:J53" si="10">IF(D52&gt;=1,VLOOKUP(D$6,$T:$V,3,0),"")</f>
        <v/>
      </c>
      <c r="E53" s="11" t="str">
        <f t="shared" si="10"/>
        <v/>
      </c>
      <c r="F53" s="11" t="str">
        <f t="shared" si="10"/>
        <v/>
      </c>
      <c r="G53" s="11" t="str">
        <f t="shared" si="10"/>
        <v/>
      </c>
      <c r="H53" s="11" t="e">
        <f t="shared" si="10"/>
        <v>#N/A</v>
      </c>
      <c r="I53" s="11" t="str">
        <f t="shared" si="10"/>
        <v/>
      </c>
      <c r="J53" s="11" t="e">
        <f t="shared" si="10"/>
        <v>#N/A</v>
      </c>
      <c r="L53" s="2"/>
    </row>
    <row r="54" spans="3:12" x14ac:dyDescent="0.25">
      <c r="D54" s="3" t="str">
        <f t="shared" ref="D54:J54" si="11">$AB$7&amp;D$6</f>
        <v>7月6日</v>
      </c>
      <c r="E54" s="3" t="str">
        <f t="shared" si="11"/>
        <v>7月6月</v>
      </c>
      <c r="F54" s="3" t="str">
        <f t="shared" si="11"/>
        <v>7月6火</v>
      </c>
      <c r="G54" s="3" t="str">
        <f t="shared" si="11"/>
        <v>7月6水</v>
      </c>
      <c r="H54" s="3" t="str">
        <f t="shared" si="11"/>
        <v>7月6木</v>
      </c>
      <c r="I54" s="3" t="str">
        <f t="shared" si="11"/>
        <v>7月6金</v>
      </c>
      <c r="J54" s="3" t="str">
        <f t="shared" si="11"/>
        <v>7月6土</v>
      </c>
      <c r="L54" s="2"/>
    </row>
    <row r="55" spans="3:12" x14ac:dyDescent="0.25">
      <c r="D55" s="3"/>
      <c r="E55" s="3"/>
      <c r="F55" s="3"/>
      <c r="G55" s="3"/>
      <c r="J55" s="2"/>
      <c r="L55" s="2"/>
    </row>
    <row r="56" spans="3:12" x14ac:dyDescent="0.25">
      <c r="D56" s="3"/>
      <c r="E56" s="3"/>
      <c r="F56" s="3"/>
      <c r="G56" s="3"/>
      <c r="J56" s="2"/>
      <c r="L56" s="2"/>
    </row>
    <row r="57" spans="3:12" x14ac:dyDescent="0.25">
      <c r="D57" s="3"/>
      <c r="E57" s="3"/>
      <c r="F57" s="3"/>
      <c r="G57" s="3"/>
      <c r="J57" s="2"/>
      <c r="L57" s="2"/>
    </row>
    <row r="58" spans="3:12" x14ac:dyDescent="0.25">
      <c r="D58" s="3"/>
      <c r="E58" s="3"/>
      <c r="F58" s="3"/>
      <c r="G58" s="3"/>
      <c r="J58" s="2"/>
      <c r="L58" s="2"/>
    </row>
    <row r="59" spans="3:12" x14ac:dyDescent="0.25">
      <c r="L59" s="2"/>
    </row>
    <row r="60" spans="3:12" ht="14.45" customHeight="1" x14ac:dyDescent="0.25">
      <c r="L60" s="2"/>
    </row>
    <row r="61" spans="3:12" x14ac:dyDescent="0.25">
      <c r="L61" s="2"/>
    </row>
    <row r="62" spans="3:12" x14ac:dyDescent="0.25">
      <c r="L62" s="2"/>
    </row>
  </sheetData>
  <mergeCells count="14">
    <mergeCell ref="O9:Q9"/>
    <mergeCell ref="E1:F3"/>
    <mergeCell ref="O1:S3"/>
    <mergeCell ref="G2:J3"/>
    <mergeCell ref="K2:M3"/>
    <mergeCell ref="C5:J5"/>
    <mergeCell ref="C31:H31"/>
    <mergeCell ref="O10:Q10"/>
    <mergeCell ref="O12:Q12"/>
    <mergeCell ref="O13:Q13"/>
    <mergeCell ref="C27:D27"/>
    <mergeCell ref="C28:D28"/>
    <mergeCell ref="C29:D29"/>
    <mergeCell ref="J29:J30"/>
  </mergeCells>
  <phoneticPr fontId="2"/>
  <conditionalFormatting sqref="C5:J24">
    <cfRule type="containsText" dxfId="5" priority="2" operator="containsText" text="休講">
      <formula>NOT(ISERROR(SEARCH("休講",C5)))</formula>
    </cfRule>
  </conditionalFormatting>
  <conditionalFormatting sqref="E27:E29 G27:G29 J27:J29">
    <cfRule type="notContainsBlanks" dxfId="4" priority="1">
      <formula>LEN(TRIM(E27))&gt;0</formula>
    </cfRule>
  </conditionalFormatting>
  <conditionalFormatting sqref="K24:K27">
    <cfRule type="notContainsBlanks" dxfId="3" priority="3">
      <formula>LEN(TRIM(K24))&gt;0</formula>
    </cfRule>
  </conditionalFormatting>
  <dataValidations count="3">
    <dataValidation allowBlank="1" showInputMessage="1" sqref="O10:Q10 O13:Q13" xr:uid="{5D500A51-721F-438E-8C49-3F3F2AEB06D9}"/>
    <dataValidation type="list" allowBlank="1" showInputMessage="1" showErrorMessage="1" sqref="T8:T11" xr:uid="{D8886DE8-A80A-463A-A08B-844DD9C8E24E}">
      <formula1>"月,火,水,木,金,土"</formula1>
    </dataValidation>
    <dataValidation type="list" allowBlank="1" showInputMessage="1" showErrorMessage="1" sqref="W5" xr:uid="{BA3A3AF1-A61A-4FE2-A848-FCEF0324C06A}">
      <formula1>"3月,4月,5月,6月,7月,8月,9月,10月,11月,12月,1月,2月"</formula1>
    </dataValidation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2"/>
  <sheetViews>
    <sheetView zoomScale="70" zoomScaleNormal="70" zoomScaleSheetLayoutView="70" workbookViewId="0">
      <selection activeCell="H36" sqref="H36"/>
    </sheetView>
  </sheetViews>
  <sheetFormatPr defaultRowHeight="14.25" x14ac:dyDescent="0.25"/>
  <cols>
    <col min="1" max="2" width="4.25" customWidth="1"/>
    <col min="3" max="3" width="7.25" style="2" customWidth="1"/>
    <col min="4" max="5" width="11.5" style="2" customWidth="1"/>
    <col min="6" max="6" width="17.25" style="2" customWidth="1"/>
    <col min="7" max="7" width="11.5" style="2" customWidth="1"/>
    <col min="8" max="8" width="11.5" style="3" customWidth="1"/>
    <col min="9" max="9" width="11.5" style="2" customWidth="1"/>
    <col min="10" max="10" width="11.5" customWidth="1"/>
    <col min="11" max="11" width="5.125" customWidth="1"/>
    <col min="12" max="12" width="4.5" customWidth="1"/>
    <col min="13" max="13" width="4.375" customWidth="1"/>
    <col min="14" max="14" width="5.125" customWidth="1"/>
    <col min="15" max="17" width="11.125" customWidth="1"/>
    <col min="18" max="18" width="4.875" customWidth="1"/>
    <col min="19" max="19" width="16.125" customWidth="1"/>
    <col min="20" max="20" width="6.125" customWidth="1"/>
    <col min="21" max="21" width="6.25" customWidth="1"/>
    <col min="22" max="22" width="6.875" customWidth="1"/>
    <col min="28" max="28" width="8.125" customWidth="1"/>
    <col min="30" max="30" width="8.75" style="9"/>
    <col min="33" max="33" width="5.625" customWidth="1"/>
    <col min="34" max="34" width="7.125" customWidth="1"/>
  </cols>
  <sheetData>
    <row r="1" spans="1:35" ht="14.45" customHeight="1" x14ac:dyDescent="0.25">
      <c r="E1" s="78" t="str">
        <f>O7</f>
        <v>安中本部校 【選抜】</v>
      </c>
      <c r="F1" s="78"/>
      <c r="O1" s="79" t="s">
        <v>99</v>
      </c>
      <c r="P1" s="79"/>
      <c r="Q1" s="79"/>
      <c r="R1" s="79"/>
      <c r="S1" s="79"/>
    </row>
    <row r="2" spans="1:35" ht="14.45" customHeight="1" x14ac:dyDescent="0.25">
      <c r="E2" s="78"/>
      <c r="F2" s="78"/>
      <c r="G2" s="80" t="str">
        <f>P7&amp;"　月間スケジュール"</f>
        <v>中3　月間スケジュール</v>
      </c>
      <c r="H2" s="80"/>
      <c r="I2" s="80"/>
      <c r="J2" s="80"/>
      <c r="K2" s="81"/>
      <c r="L2" s="81"/>
      <c r="M2" s="81"/>
      <c r="O2" s="79"/>
      <c r="P2" s="79"/>
      <c r="Q2" s="79"/>
      <c r="R2" s="79"/>
      <c r="S2" s="79"/>
    </row>
    <row r="3" spans="1:35" ht="14.45" customHeight="1" x14ac:dyDescent="0.25">
      <c r="E3" s="78"/>
      <c r="F3" s="78"/>
      <c r="G3" s="80"/>
      <c r="H3" s="80"/>
      <c r="I3" s="80"/>
      <c r="J3" s="80"/>
      <c r="K3" s="81"/>
      <c r="L3" s="81"/>
      <c r="M3" s="81"/>
      <c r="O3" s="79"/>
      <c r="P3" s="79"/>
      <c r="Q3" s="79"/>
      <c r="R3" s="79"/>
      <c r="S3" s="79"/>
      <c r="W3" t="s">
        <v>101</v>
      </c>
    </row>
    <row r="4" spans="1:35" ht="8.4499999999999993" customHeight="1" thickBot="1" x14ac:dyDescent="0.3">
      <c r="H4" s="5"/>
      <c r="J4" s="2"/>
      <c r="K4" s="2"/>
      <c r="L4" s="2"/>
    </row>
    <row r="5" spans="1:35" ht="35.450000000000003" customHeight="1" thickTop="1" x14ac:dyDescent="0.25">
      <c r="C5" s="82" t="str">
        <f>W5</f>
        <v>3月</v>
      </c>
      <c r="D5" s="82"/>
      <c r="E5" s="82"/>
      <c r="F5" s="82"/>
      <c r="G5" s="82"/>
      <c r="H5" s="82"/>
      <c r="I5" s="82"/>
      <c r="J5" s="82"/>
      <c r="K5" s="15"/>
      <c r="L5" s="10"/>
      <c r="S5" s="23"/>
      <c r="T5" s="24"/>
      <c r="U5" s="24"/>
      <c r="V5" s="24"/>
      <c r="W5" s="33" t="s">
        <v>118</v>
      </c>
      <c r="X5" s="34" t="str">
        <f>$W$5</f>
        <v>3月</v>
      </c>
      <c r="Y5" s="34" t="str">
        <f>$W$5</f>
        <v>3月</v>
      </c>
      <c r="Z5" s="34" t="str">
        <f>$W$5</f>
        <v>3月</v>
      </c>
      <c r="AA5" s="34" t="str">
        <f>$W$5</f>
        <v>3月</v>
      </c>
      <c r="AB5" s="34" t="str">
        <f>$W$5</f>
        <v>3月</v>
      </c>
      <c r="AC5" s="35"/>
      <c r="AD5" s="25"/>
      <c r="AE5" s="24"/>
      <c r="AF5" s="24"/>
      <c r="AG5" s="24"/>
      <c r="AH5" s="35"/>
      <c r="AI5" s="36"/>
    </row>
    <row r="6" spans="1:35" ht="22.9" customHeight="1" x14ac:dyDescent="0.25">
      <c r="C6" s="16" t="s">
        <v>23</v>
      </c>
      <c r="D6" s="16" t="s">
        <v>86</v>
      </c>
      <c r="E6" s="16" t="s">
        <v>87</v>
      </c>
      <c r="F6" s="16" t="s">
        <v>2</v>
      </c>
      <c r="G6" s="16" t="s">
        <v>4</v>
      </c>
      <c r="H6" s="16" t="s">
        <v>5</v>
      </c>
      <c r="I6" s="16" t="s">
        <v>6</v>
      </c>
      <c r="J6" s="16" t="s">
        <v>7</v>
      </c>
      <c r="K6" s="17"/>
      <c r="L6" s="10"/>
      <c r="O6" s="12" t="s">
        <v>43</v>
      </c>
      <c r="P6" s="12" t="s">
        <v>44</v>
      </c>
      <c r="Q6" s="12" t="s">
        <v>38</v>
      </c>
      <c r="S6" s="26"/>
      <c r="T6" t="s">
        <v>15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 s="13"/>
      <c r="AH6" s="13"/>
      <c r="AI6" s="27"/>
    </row>
    <row r="7" spans="1:35" ht="24.6" customHeight="1" x14ac:dyDescent="0.25">
      <c r="A7" s="9" t="str">
        <f>$C$5&amp;1</f>
        <v>3月1</v>
      </c>
      <c r="C7" s="8" t="s">
        <v>31</v>
      </c>
      <c r="D7" s="41" t="str">
        <f>IF(INDEX(授業日!$B$5:$BN$11,MATCH('入試必勝F 3月'!D$6,授業日!$A$5:$A$11,0),MATCH('入試必勝F 3月'!$A7,授業日!$B$4:$BN$4,0))="","",INDEX(授業日!$B$5:$BN$11,MATCH('入試必勝F 3月'!D$6,授業日!$A$5:$A$11,0),MATCH('入試必勝F 3月'!$A7,授業日!$B$4:$BN$4,0)))</f>
        <v/>
      </c>
      <c r="E7" s="41" t="str">
        <f>IF(INDEX(授業日!$B$5:$BN$11,MATCH('入試必勝F 3月'!E$6,授業日!$A$5:$A$11,0),MATCH('入試必勝F 3月'!$A7,授業日!$B$4:$BN$4,0))="","",INDEX(授業日!$B$5:$BN$11,MATCH('入試必勝F 3月'!E$6,授業日!$A$5:$A$11,0),MATCH('入試必勝F 3月'!$A7,授業日!$B$4:$BN$4,0)))</f>
        <v/>
      </c>
      <c r="F7" s="41" t="str">
        <f>IF(INDEX(授業日!$B$5:$BN$11,MATCH('入試必勝F 3月'!F$6,授業日!$A$5:$A$11,0),MATCH('入試必勝F 3月'!$A7,授業日!$B$4:$BN$4,0))="","",INDEX(授業日!$B$5:$BN$11,MATCH('入試必勝F 3月'!F$6,授業日!$A$5:$A$11,0),MATCH('入試必勝F 3月'!$A7,授業日!$B$4:$BN$4,0)))</f>
        <v/>
      </c>
      <c r="G7" s="41" t="str">
        <f>IF(INDEX(授業日!$B$5:$BN$11,MATCH('入試必勝F 3月'!G$6,授業日!$A$5:$A$11,0),MATCH('入試必勝F 3月'!$A7,授業日!$B$4:$BN$4,0))="","",INDEX(授業日!$B$5:$BN$11,MATCH('入試必勝F 3月'!G$6,授業日!$A$5:$A$11,0),MATCH('入試必勝F 3月'!$A7,授業日!$B$4:$BN$4,0)))</f>
        <v/>
      </c>
      <c r="H7" s="41" t="str">
        <f>IF(INDEX(授業日!$B$5:$BN$11,MATCH('入試必勝F 3月'!H$6,授業日!$A$5:$A$11,0),MATCH('入試必勝F 3月'!$A7,授業日!$B$4:$BN$4,0))="","",INDEX(授業日!$B$5:$BN$11,MATCH('入試必勝F 3月'!H$6,授業日!$A$5:$A$11,0),MATCH('入試必勝F 3月'!$A7,授業日!$B$4:$BN$4,0)))</f>
        <v/>
      </c>
      <c r="I7" s="41">
        <f>IF(INDEX(授業日!$B$5:$BN$11,MATCH('入試必勝F 3月'!I$6,授業日!$A$5:$A$11,0),MATCH('入試必勝F 3月'!$A7,授業日!$B$4:$BN$4,0))="","",INDEX(授業日!$B$5:$BN$11,MATCH('入試必勝F 3月'!I$6,授業日!$A$5:$A$11,0),MATCH('入試必勝F 3月'!$A7,授業日!$B$4:$BN$4,0)))</f>
        <v>45352</v>
      </c>
      <c r="J7" s="41">
        <f>IF(INDEX(授業日!$B$5:$BN$11,MATCH('入試必勝F 3月'!J$6,授業日!$A$5:$A$11,0),MATCH('入試必勝F 3月'!$A7,授業日!$B$4:$BN$4,0))="","",INDEX(授業日!$B$5:$BN$11,MATCH('入試必勝F 3月'!J$6,授業日!$A$5:$A$11,0),MATCH('入試必勝F 3月'!$A7,授業日!$B$4:$BN$4,0)))</f>
        <v>45353</v>
      </c>
      <c r="K7" s="2"/>
      <c r="L7" s="2"/>
      <c r="O7" s="18" t="s">
        <v>182</v>
      </c>
      <c r="P7" s="18" t="s">
        <v>97</v>
      </c>
      <c r="Q7" s="18" t="s">
        <v>178</v>
      </c>
      <c r="S7" s="26"/>
      <c r="T7" t="s">
        <v>23</v>
      </c>
      <c r="U7" t="s">
        <v>24</v>
      </c>
      <c r="W7" t="str">
        <f t="shared" ref="W7:AB7" si="0">IF(W6="","",W5&amp;W6)</f>
        <v>3月1</v>
      </c>
      <c r="X7" t="str">
        <f t="shared" si="0"/>
        <v>3月2</v>
      </c>
      <c r="Y7" t="str">
        <f t="shared" si="0"/>
        <v>3月3</v>
      </c>
      <c r="Z7" t="str">
        <f t="shared" si="0"/>
        <v>3月4</v>
      </c>
      <c r="AA7" t="str">
        <f t="shared" si="0"/>
        <v>3月5</v>
      </c>
      <c r="AB7" t="str">
        <f t="shared" si="0"/>
        <v>3月6</v>
      </c>
      <c r="AC7" s="13"/>
      <c r="AH7" s="13"/>
      <c r="AI7" s="27"/>
    </row>
    <row r="8" spans="1:35" ht="24.6" customHeight="1" x14ac:dyDescent="0.25">
      <c r="C8" s="6" t="s">
        <v>24</v>
      </c>
      <c r="D8" s="42" t="str">
        <f>IFERROR(IF(VLOOKUP(D7,カレンダー!$B:$F,4,0)=1,VLOOKUP(D7,カレンダー!$B:$F,5,0),VLOOKUP(D$6,$T:$U,2,0)),"")</f>
        <v/>
      </c>
      <c r="E8" s="42" t="str">
        <f>IFERROR(IF(VLOOKUP(E7,カレンダー!$B:$F,4,0)=1,VLOOKUP(E7,カレンダー!$B:$F,5,0),VLOOKUP(E$6,$T:$U,2,0)),"")</f>
        <v/>
      </c>
      <c r="F8" s="42" t="str">
        <f>IFERROR(IF(VLOOKUP(F7,カレンダー!$B:$F,4,0)=1,VLOOKUP(F7,カレンダー!$B:$F,5,0),VLOOKUP(F$6,$T:$U,2,0)),"")</f>
        <v/>
      </c>
      <c r="G8" s="42" t="str">
        <f>IFERROR(IF(VLOOKUP(G7,カレンダー!$B:$F,4,0)=1,VLOOKUP(G7,カレンダー!$B:$F,5,0),VLOOKUP(G$6,$T:$U,2,0)),"")</f>
        <v/>
      </c>
      <c r="H8" s="43" t="str">
        <f>IFERROR(IF(VLOOKUP(H7,カレンダー!$B:$F,4,0)=1,VLOOKUP(H7,カレンダー!$B:$F,5,0),VLOOKUP(H$6,$T:$U,2,0)),"")</f>
        <v/>
      </c>
      <c r="I8" s="43" t="str">
        <f>IFERROR(IF(VLOOKUP(I7,カレンダー!$B:$F,4,0)=1,VLOOKUP(I7,カレンダー!$B:$F,5,0),VLOOKUP(I$6,$T:$U,2,0)),"")</f>
        <v>休講</v>
      </c>
      <c r="J8" s="43" t="str">
        <f>IFERROR(IF(VLOOKUP(J7,カレンダー!$B:$F,4,0)=1,VLOOKUP(J7,カレンダー!$B:$F,5,0),VLOOKUP(J$6,$T:$U,2,0)),"")</f>
        <v>対面</v>
      </c>
      <c r="K8" s="2"/>
      <c r="L8" s="2"/>
      <c r="O8" s="22"/>
      <c r="S8" s="26" t="s">
        <v>34</v>
      </c>
      <c r="T8" s="18" t="s">
        <v>7</v>
      </c>
      <c r="U8" t="s">
        <v>8</v>
      </c>
      <c r="V8" t="s">
        <v>25</v>
      </c>
      <c r="W8" s="4">
        <f>IF(INDEX(授業日!$B$6:$BR$11,MATCH('入試必勝F 3月'!$T8,授業日!$A$6:$A$11,0),MATCH('入試必勝F 3月'!W$7,授業日!$B$4:$BP$4,0))="","",INDEX(授業日!$B$6:$BR$11,MATCH('入試必勝F 3月'!$T8,授業日!$A$6:$A$11,0),MATCH('入試必勝F 3月'!W$7,授業日!$B$4:$BP$4,0)))</f>
        <v>45353</v>
      </c>
      <c r="X8" s="4">
        <f>IF(INDEX(授業日!$B$6:$BR$11,MATCH('入試必勝F 3月'!$T8,授業日!$A$6:$A$11,0),MATCH('入試必勝F 3月'!X$7,授業日!$B$4:$BP$4,0))="","",INDEX(授業日!$B$6:$BR$11,MATCH('入試必勝F 3月'!$T8,授業日!$A$6:$A$11,0),MATCH('入試必勝F 3月'!X$7,授業日!$B$4:$BP$4,0)))</f>
        <v>45360</v>
      </c>
      <c r="Y8" s="4">
        <f>IF(INDEX(授業日!$B$6:$BR$11,MATCH('入試必勝F 3月'!$T8,授業日!$A$6:$A$11,0),MATCH('入試必勝F 3月'!Y$7,授業日!$B$4:$BP$4,0))="","",INDEX(授業日!$B$6:$BR$11,MATCH('入試必勝F 3月'!$T8,授業日!$A$6:$A$11,0),MATCH('入試必勝F 3月'!Y$7,授業日!$B$4:$BP$4,0)))</f>
        <v>45367</v>
      </c>
      <c r="Z8" s="4">
        <f>IF(INDEX(授業日!$B$6:$BR$11,MATCH('入試必勝F 3月'!$T8,授業日!$A$6:$A$11,0),MATCH('入試必勝F 3月'!Z$7,授業日!$B$4:$BP$4,0))="","",INDEX(授業日!$B$6:$BR$11,MATCH('入試必勝F 3月'!$T8,授業日!$A$6:$A$11,0),MATCH('入試必勝F 3月'!Z$7,授業日!$B$4:$BP$4,0)))</f>
        <v>45374</v>
      </c>
      <c r="AA8" s="4">
        <f>IF(INDEX(授業日!$B$6:$BR$11,MATCH('入試必勝F 3月'!$T8,授業日!$A$6:$A$11,0),MATCH('入試必勝F 3月'!AA$7,授業日!$B$4:$BP$4,0))="","",INDEX(授業日!$B$6:$BR$11,MATCH('入試必勝F 3月'!$T8,授業日!$A$6:$A$11,0),MATCH('入試必勝F 3月'!AA$7,授業日!$B$4:$BP$4,0)))</f>
        <v>45381</v>
      </c>
      <c r="AB8" s="4" t="str">
        <f>IF(INDEX(授業日!$B$6:$BR$11,MATCH('入試必勝F 3月'!$T8,授業日!$A$6:$A$11,0),MATCH('入試必勝F 3月'!AB$7,授業日!$B$4:$BP$4,0))="","",INDEX(授業日!$B$6:$BR$11,MATCH('入試必勝F 3月'!$T8,授業日!$A$6:$A$11,0),MATCH('入試必勝F 3月'!AB$7,授業日!$B$4:$BP$4,0)))</f>
        <v/>
      </c>
      <c r="AC8" s="13"/>
      <c r="AH8" s="13"/>
      <c r="AI8" s="27"/>
    </row>
    <row r="9" spans="1:35" ht="24.6" customHeight="1" x14ac:dyDescent="0.25">
      <c r="C9" s="7" t="s">
        <v>33</v>
      </c>
      <c r="D9" s="44" t="str">
        <f>IFERROR(IF(D41="","",IF(D41="対面1",VLOOKUP(D40,カレンダー!$H:$R,8,0),IF(D41="対面2",VLOOKUP(D40,カレンダー!$H:$R,9,0),IF(D41="対面3",VLOOKUP(D40,カレンダー!$H:$R,10,0),IF(D41="リモート",VLOOKUP(D40,カレンダー!$H:$R,11,0)))))),"")</f>
        <v/>
      </c>
      <c r="E9" s="44" t="str">
        <f>IFERROR(IF(E41="","",IF(E41="対面1",VLOOKUP(E40,カレンダー!$H:$R,8,0),IF(E41="対面2",VLOOKUP(E40,カレンダー!$H:$R,9,0),IF(E41="対面3",VLOOKUP(E40,カレンダー!$H:$R,10,0),IF(E41="リモート",VLOOKUP(E40,カレンダー!$H:$R,11,0)))))),"")</f>
        <v/>
      </c>
      <c r="F9" s="44" t="str">
        <f>IFERROR(IF(F41="","",IF(F41="対面1",VLOOKUP(F40,カレンダー!$H:$R,8,0),IF(F41="対面2",VLOOKUP(F40,カレンダー!$H:$R,9,0),IF(F41="対面3",VLOOKUP(F40,カレンダー!$H:$R,10,0),IF(F41="リモート",VLOOKUP(F40,カレンダー!$H:$R,11,0)))))),"")</f>
        <v/>
      </c>
      <c r="G9" s="44" t="str">
        <f>IFERROR(IF(G41="","",IF(G41="対面1",VLOOKUP(G40,カレンダー!$H:$R,8,0),IF(G41="対面2",VLOOKUP(G40,カレンダー!$H:$R,9,0),IF(G41="対面3",VLOOKUP(G40,カレンダー!$H:$R,10,0),IF(G41="リモート",VLOOKUP(G40,カレンダー!$H:$R,11,0)))))),"")</f>
        <v/>
      </c>
      <c r="H9" s="44" t="str">
        <f>IFERROR(IF(H41="","",IF(H41="対面1",VLOOKUP(H40,カレンダー!$H:$R,8,0),IF(H41="対面2",VLOOKUP(H40,カレンダー!$H:$R,9,0),IF(H41="対面3",VLOOKUP(H40,カレンダー!$H:$R,10,0),IF(H41="リモート",VLOOKUP(H40,カレンダー!$H:$R,11,0)))))),"")</f>
        <v/>
      </c>
      <c r="I9" s="44" t="str">
        <f>IFERROR(IF(I41="","",IF(I41="対面1",VLOOKUP(I40,カレンダー!$H:$R,8,0),IF(I41="対面2",VLOOKUP(I40,カレンダー!$H:$R,9,0),IF(I41="対面3",VLOOKUP(I40,カレンダー!$H:$R,10,0),IF(I41="リモート",VLOOKUP(I40,カレンダー!$H:$R,11,0)))))),"")</f>
        <v/>
      </c>
      <c r="J9" s="44" t="str">
        <f>IFERROR(IF(J41="","",IF(J41="対面1",VLOOKUP(J40,カレンダー!$H:$R,8,0),IF(J41="対面2",VLOOKUP(J40,カレンダー!$H:$R,9,0),IF(J41="対面3",VLOOKUP(J40,カレンダー!$H:$R,10,0),IF(J41="リモート",VLOOKUP(J40,カレンダー!$H:$R,11,0)))))),"")</f>
        <v>英語</v>
      </c>
      <c r="K9" s="2"/>
      <c r="L9" s="2"/>
      <c r="O9" s="83" t="s">
        <v>113</v>
      </c>
      <c r="P9" s="74"/>
      <c r="Q9" s="74"/>
      <c r="R9" s="2"/>
      <c r="S9" s="26" t="s">
        <v>35</v>
      </c>
      <c r="T9" s="18" t="s">
        <v>5</v>
      </c>
      <c r="U9" t="s">
        <v>8</v>
      </c>
      <c r="V9" t="s">
        <v>26</v>
      </c>
      <c r="W9" s="4" t="str">
        <f>IF(INDEX(授業日!$B$6:$BR$11,MATCH('入試必勝F 3月'!$T9,授業日!$A$6:$A$11,0),MATCH('入試必勝F 3月'!W$7,授業日!$B$4:$BP$4,0))="","",INDEX(授業日!$B$6:$BR$11,MATCH('入試必勝F 3月'!$T9,授業日!$A$6:$A$11,0),MATCH('入試必勝F 3月'!W$7,授業日!$B$4:$BP$4,0)))</f>
        <v/>
      </c>
      <c r="X9" s="4">
        <f>IF(INDEX(授業日!$B$6:$BR$11,MATCH('入試必勝F 3月'!$T9,授業日!$A$6:$A$11,0),MATCH('入試必勝F 3月'!X$7,授業日!$B$4:$BP$4,0))="","",INDEX(授業日!$B$6:$BR$11,MATCH('入試必勝F 3月'!$T9,授業日!$A$6:$A$11,0),MATCH('入試必勝F 3月'!X$7,授業日!$B$4:$BP$4,0)))</f>
        <v>45358</v>
      </c>
      <c r="Y9" s="4">
        <f>IF(INDEX(授業日!$B$6:$BR$11,MATCH('入試必勝F 3月'!$T9,授業日!$A$6:$A$11,0),MATCH('入試必勝F 3月'!Y$7,授業日!$B$4:$BP$4,0))="","",INDEX(授業日!$B$6:$BR$11,MATCH('入試必勝F 3月'!$T9,授業日!$A$6:$A$11,0),MATCH('入試必勝F 3月'!Y$7,授業日!$B$4:$BP$4,0)))</f>
        <v>45365</v>
      </c>
      <c r="Z9" s="4">
        <f>IF(INDEX(授業日!$B$6:$BR$11,MATCH('入試必勝F 3月'!$T9,授業日!$A$6:$A$11,0),MATCH('入試必勝F 3月'!Z$7,授業日!$B$4:$BP$4,0))="","",INDEX(授業日!$B$6:$BR$11,MATCH('入試必勝F 3月'!$T9,授業日!$A$6:$A$11,0),MATCH('入試必勝F 3月'!Z$7,授業日!$B$4:$BP$4,0)))</f>
        <v>45372</v>
      </c>
      <c r="AA9" s="4">
        <f>IF(INDEX(授業日!$B$6:$BR$11,MATCH('入試必勝F 3月'!$T9,授業日!$A$6:$A$11,0),MATCH('入試必勝F 3月'!AA$7,授業日!$B$4:$BP$4,0))="","",INDEX(授業日!$B$6:$BR$11,MATCH('入試必勝F 3月'!$T9,授業日!$A$6:$A$11,0),MATCH('入試必勝F 3月'!AA$7,授業日!$B$4:$BP$4,0)))</f>
        <v>45379</v>
      </c>
      <c r="AB9" s="4" t="str">
        <f>IF(INDEX(授業日!$B$6:$BR$11,MATCH('入試必勝F 3月'!$T9,授業日!$A$6:$A$11,0),MATCH('入試必勝F 3月'!AB$7,授業日!$B$4:$BP$4,0))="","",INDEX(授業日!$B$6:$BR$11,MATCH('入試必勝F 3月'!$T9,授業日!$A$6:$A$11,0),MATCH('入試必勝F 3月'!AB$7,授業日!$B$4:$BP$4,0)))</f>
        <v/>
      </c>
      <c r="AC9" s="13"/>
      <c r="AH9" s="13"/>
      <c r="AI9" s="27"/>
    </row>
    <row r="10" spans="1:35" ht="24.6" customHeight="1" x14ac:dyDescent="0.25">
      <c r="A10" s="9" t="str">
        <f>$C$5&amp;2</f>
        <v>3月2</v>
      </c>
      <c r="C10" s="8" t="s">
        <v>31</v>
      </c>
      <c r="D10" s="41">
        <f>IF(INDEX(授業日!$B$5:$BN$11,MATCH('入試必勝F 3月'!D$6,授業日!$A$5:$A$11,0),MATCH('入試必勝F 3月'!$A10,授業日!$B$4:$BN$4,0))="","",INDEX(授業日!$B$5:$BN$11,MATCH('入試必勝F 3月'!D$6,授業日!$A$5:$A$11,0),MATCH('入試必勝F 3月'!$A10,授業日!$B$4:$BN$4,0)))</f>
        <v>45354</v>
      </c>
      <c r="E10" s="41">
        <f>IF(INDEX(授業日!$B$5:$BN$11,MATCH('入試必勝F 3月'!E$6,授業日!$A$5:$A$11,0),MATCH('入試必勝F 3月'!$A10,授業日!$B$4:$BN$4,0))="","",INDEX(授業日!$B$5:$BN$11,MATCH('入試必勝F 3月'!E$6,授業日!$A$5:$A$11,0),MATCH('入試必勝F 3月'!$A10,授業日!$B$4:$BN$4,0)))</f>
        <v>45355</v>
      </c>
      <c r="F10" s="41">
        <f>IF(INDEX(授業日!$B$5:$BN$11,MATCH('入試必勝F 3月'!F$6,授業日!$A$5:$A$11,0),MATCH('入試必勝F 3月'!$A10,授業日!$B$4:$BN$4,0))="","",INDEX(授業日!$B$5:$BN$11,MATCH('入試必勝F 3月'!F$6,授業日!$A$5:$A$11,0),MATCH('入試必勝F 3月'!$A10,授業日!$B$4:$BN$4,0)))</f>
        <v>45356</v>
      </c>
      <c r="G10" s="41">
        <f>IF(INDEX(授業日!$B$5:$BN$11,MATCH('入試必勝F 3月'!G$6,授業日!$A$5:$A$11,0),MATCH('入試必勝F 3月'!$A10,授業日!$B$4:$BN$4,0))="","",INDEX(授業日!$B$5:$BN$11,MATCH('入試必勝F 3月'!G$6,授業日!$A$5:$A$11,0),MATCH('入試必勝F 3月'!$A10,授業日!$B$4:$BN$4,0)))</f>
        <v>45357</v>
      </c>
      <c r="H10" s="41">
        <f>IF(INDEX(授業日!$B$5:$BN$11,MATCH('入試必勝F 3月'!H$6,授業日!$A$5:$A$11,0),MATCH('入試必勝F 3月'!$A10,授業日!$B$4:$BN$4,0))="","",INDEX(授業日!$B$5:$BN$11,MATCH('入試必勝F 3月'!H$6,授業日!$A$5:$A$11,0),MATCH('入試必勝F 3月'!$A10,授業日!$B$4:$BN$4,0)))</f>
        <v>45358</v>
      </c>
      <c r="I10" s="41">
        <f>IF(INDEX(授業日!$B$5:$BN$11,MATCH('入試必勝F 3月'!I$6,授業日!$A$5:$A$11,0),MATCH('入試必勝F 3月'!$A10,授業日!$B$4:$BN$4,0))="","",INDEX(授業日!$B$5:$BN$11,MATCH('入試必勝F 3月'!I$6,授業日!$A$5:$A$11,0),MATCH('入試必勝F 3月'!$A10,授業日!$B$4:$BN$4,0)))</f>
        <v>45359</v>
      </c>
      <c r="J10" s="41">
        <f>IF(INDEX(授業日!$B$5:$BN$11,MATCH('入試必勝F 3月'!J$6,授業日!$A$5:$A$11,0),MATCH('入試必勝F 3月'!$A10,授業日!$B$4:$BN$4,0))="","",INDEX(授業日!$B$5:$BN$11,MATCH('入試必勝F 3月'!J$6,授業日!$A$5:$A$11,0),MATCH('入試必勝F 3月'!$A10,授業日!$B$4:$BN$4,0)))</f>
        <v>45360</v>
      </c>
      <c r="K10" s="2"/>
      <c r="L10" s="2"/>
      <c r="O10" s="72" t="s">
        <v>114</v>
      </c>
      <c r="P10" s="72"/>
      <c r="Q10" s="72"/>
      <c r="R10" s="2"/>
      <c r="S10" s="26" t="s">
        <v>96</v>
      </c>
      <c r="T10" s="18" t="s">
        <v>2</v>
      </c>
      <c r="U10" t="s">
        <v>8</v>
      </c>
      <c r="V10" t="s">
        <v>94</v>
      </c>
      <c r="W10" s="4" t="str">
        <f>IF(INDEX(授業日!$B$6:$BR$11,MATCH('入試必勝F 3月'!$T10,授業日!$A$6:$A$11,0),MATCH('入試必勝F 3月'!W$7,授業日!$B$4:$BP$4,0))="","",INDEX(授業日!$B$6:$BR$11,MATCH('入試必勝F 3月'!$T10,授業日!$A$6:$A$11,0),MATCH('入試必勝F 3月'!W$7,授業日!$B$4:$BP$4,0)))</f>
        <v/>
      </c>
      <c r="X10" s="4">
        <f>IF(INDEX(授業日!$B$6:$BR$11,MATCH('入試必勝F 3月'!$T10,授業日!$A$6:$A$11,0),MATCH('入試必勝F 3月'!X$7,授業日!$B$4:$BP$4,0))="","",INDEX(授業日!$B$6:$BR$11,MATCH('入試必勝F 3月'!$T10,授業日!$A$6:$A$11,0),MATCH('入試必勝F 3月'!X$7,授業日!$B$4:$BP$4,0)))</f>
        <v>45356</v>
      </c>
      <c r="Y10" s="4">
        <f>IF(INDEX(授業日!$B$6:$BR$11,MATCH('入試必勝F 3月'!$T10,授業日!$A$6:$A$11,0),MATCH('入試必勝F 3月'!Y$7,授業日!$B$4:$BP$4,0))="","",INDEX(授業日!$B$6:$BR$11,MATCH('入試必勝F 3月'!$T10,授業日!$A$6:$A$11,0),MATCH('入試必勝F 3月'!Y$7,授業日!$B$4:$BP$4,0)))</f>
        <v>45363</v>
      </c>
      <c r="Z10" s="4">
        <f>IF(INDEX(授業日!$B$6:$BR$11,MATCH('入試必勝F 3月'!$T10,授業日!$A$6:$A$11,0),MATCH('入試必勝F 3月'!Z$7,授業日!$B$4:$BP$4,0))="","",INDEX(授業日!$B$6:$BR$11,MATCH('入試必勝F 3月'!$T10,授業日!$A$6:$A$11,0),MATCH('入試必勝F 3月'!Z$7,授業日!$B$4:$BP$4,0)))</f>
        <v>45370</v>
      </c>
      <c r="AA10" s="4">
        <f>IF(INDEX(授業日!$B$6:$BR$11,MATCH('入試必勝F 3月'!$T10,授業日!$A$6:$A$11,0),MATCH('入試必勝F 3月'!AA$7,授業日!$B$4:$BP$4,0))="","",INDEX(授業日!$B$6:$BR$11,MATCH('入試必勝F 3月'!$T10,授業日!$A$6:$A$11,0),MATCH('入試必勝F 3月'!AA$7,授業日!$B$4:$BP$4,0)))</f>
        <v>45377</v>
      </c>
      <c r="AB10" s="4" t="str">
        <f>IF(INDEX(授業日!$B$6:$BR$11,MATCH('入試必勝F 3月'!$T10,授業日!$A$6:$A$11,0),MATCH('入試必勝F 3月'!AB$7,授業日!$B$4:$BP$4,0))="","",INDEX(授業日!$B$6:$BR$11,MATCH('入試必勝F 3月'!$T10,授業日!$A$6:$A$11,0),MATCH('入試必勝F 3月'!AB$7,授業日!$B$4:$BP$4,0)))</f>
        <v/>
      </c>
      <c r="AC10" s="13"/>
      <c r="AH10" s="13"/>
      <c r="AI10" s="27"/>
    </row>
    <row r="11" spans="1:35" ht="24.6" customHeight="1" x14ac:dyDescent="0.25">
      <c r="C11" s="6" t="s">
        <v>24</v>
      </c>
      <c r="D11" s="42" t="str">
        <f>IFERROR(IF(VLOOKUP(D10,カレンダー!$B:$F,4,0)=1,VLOOKUP(D10,カレンダー!$B:$F,5,0),VLOOKUP(D$6,$T:$U,2,0)),"")</f>
        <v/>
      </c>
      <c r="E11" s="42" t="str">
        <f>IFERROR(IF(VLOOKUP(E10,カレンダー!$B:$F,4,0)=1,VLOOKUP(E10,カレンダー!$B:$F,5,0),VLOOKUP(E$6,$T:$U,2,0)),"")</f>
        <v/>
      </c>
      <c r="F11" s="42" t="str">
        <f>IFERROR(IF(VLOOKUP(F10,カレンダー!$B:$F,4,0)=1,VLOOKUP(F10,カレンダー!$B:$F,5,0),VLOOKUP(F$6,$T:$U,2,0)),"")</f>
        <v>対面</v>
      </c>
      <c r="G11" s="42" t="str">
        <f>IFERROR(IF(VLOOKUP(G10,カレンダー!$B:$F,4,0)=1,VLOOKUP(G10,カレンダー!$B:$F,5,0),VLOOKUP(G$6,$T:$U,2,0)),"")</f>
        <v>リモート</v>
      </c>
      <c r="H11" s="43" t="str">
        <f>IFERROR(IF(VLOOKUP(H10,カレンダー!$B:$F,4,0)=1,VLOOKUP(H10,カレンダー!$B:$F,5,0),VLOOKUP(H$6,$T:$U,2,0)),"")</f>
        <v>対面</v>
      </c>
      <c r="I11" s="43" t="str">
        <f>IFERROR(IF(VLOOKUP(I10,カレンダー!$B:$F,4,0)=1,VLOOKUP(I10,カレンダー!$B:$F,5,0),VLOOKUP(I$6,$T:$U,2,0)),"")</f>
        <v/>
      </c>
      <c r="J11" s="43" t="str">
        <f>IFERROR(IF(VLOOKUP(J10,カレンダー!$B:$F,4,0)=1,VLOOKUP(J10,カレンダー!$B:$F,5,0),VLOOKUP(J$6,$T:$U,2,0)),"")</f>
        <v>対面</v>
      </c>
      <c r="K11" s="2"/>
      <c r="L11" s="2"/>
      <c r="S11" s="26" t="s">
        <v>83</v>
      </c>
      <c r="T11" s="18" t="s">
        <v>4</v>
      </c>
      <c r="U11" t="s">
        <v>9</v>
      </c>
      <c r="V11" t="s">
        <v>9</v>
      </c>
      <c r="W11" s="4" t="str">
        <f>IF(INDEX(授業日!$B$6:$BR$11,MATCH('入試必勝F 3月'!$T11,授業日!$A$6:$A$11,0),MATCH('入試必勝F 3月'!W$7,授業日!$B$4:$BP$4,0))="","",INDEX(授業日!$B$6:$BR$11,MATCH('入試必勝F 3月'!$T11,授業日!$A$6:$A$11,0),MATCH('入試必勝F 3月'!W$7,授業日!$B$4:$BP$4,0)))</f>
        <v/>
      </c>
      <c r="X11" s="4">
        <f>IF(INDEX(授業日!$B$6:$BR$11,MATCH('入試必勝F 3月'!$T11,授業日!$A$6:$A$11,0),MATCH('入試必勝F 3月'!X$7,授業日!$B$4:$BP$4,0))="","",INDEX(授業日!$B$6:$BR$11,MATCH('入試必勝F 3月'!$T11,授業日!$A$6:$A$11,0),MATCH('入試必勝F 3月'!X$7,授業日!$B$4:$BP$4,0)))</f>
        <v>45357</v>
      </c>
      <c r="Y11" s="4">
        <f>IF(INDEX(授業日!$B$6:$BR$11,MATCH('入試必勝F 3月'!$T11,授業日!$A$6:$A$11,0),MATCH('入試必勝F 3月'!Y$7,授業日!$B$4:$BP$4,0))="","",INDEX(授業日!$B$6:$BR$11,MATCH('入試必勝F 3月'!$T11,授業日!$A$6:$A$11,0),MATCH('入試必勝F 3月'!Y$7,授業日!$B$4:$BP$4,0)))</f>
        <v>45364</v>
      </c>
      <c r="Z11" s="4">
        <f>IF(INDEX(授業日!$B$6:$BR$11,MATCH('入試必勝F 3月'!$T11,授業日!$A$6:$A$11,0),MATCH('入試必勝F 3月'!Z$7,授業日!$B$4:$BP$4,0))="","",INDEX(授業日!$B$6:$BR$11,MATCH('入試必勝F 3月'!$T11,授業日!$A$6:$A$11,0),MATCH('入試必勝F 3月'!Z$7,授業日!$B$4:$BP$4,0)))</f>
        <v>45371</v>
      </c>
      <c r="AA11" s="4">
        <f>IF(INDEX(授業日!$B$6:$BR$11,MATCH('入試必勝F 3月'!$T11,授業日!$A$6:$A$11,0),MATCH('入試必勝F 3月'!AA$7,授業日!$B$4:$BP$4,0))="","",INDEX(授業日!$B$6:$BR$11,MATCH('入試必勝F 3月'!$T11,授業日!$A$6:$A$11,0),MATCH('入試必勝F 3月'!AA$7,授業日!$B$4:$BP$4,0)))</f>
        <v>45378</v>
      </c>
      <c r="AB11" s="4" t="str">
        <f>IF(INDEX(授業日!$B$6:$BR$11,MATCH('入試必勝F 3月'!$T11,授業日!$A$6:$A$11,0),MATCH('入試必勝F 3月'!AB$7,授業日!$B$4:$BP$4,0))="","",INDEX(授業日!$B$6:$BR$11,MATCH('入試必勝F 3月'!$T11,授業日!$A$6:$A$11,0),MATCH('入試必勝F 3月'!AB$7,授業日!$B$4:$BP$4,0)))</f>
        <v/>
      </c>
      <c r="AC11" s="13"/>
      <c r="AH11" s="13"/>
      <c r="AI11" s="27"/>
    </row>
    <row r="12" spans="1:35" ht="24.6" customHeight="1" x14ac:dyDescent="0.25">
      <c r="C12" s="7" t="s">
        <v>33</v>
      </c>
      <c r="D12" s="44" t="str">
        <f>IFERROR(IF(D44="","",IF(D44="対面1",VLOOKUP(D43,カレンダー!$H:$R,8,0),IF(D44="対面2",VLOOKUP(D43,カレンダー!$H:$R,9,0),IF(D44="対面3",VLOOKUP(D43,カレンダー!$H:$R,10,0),IF(D44="リモート",VLOOKUP(D43,カレンダー!$H:$R,11,0)))))),"")</f>
        <v/>
      </c>
      <c r="E12" s="44" t="str">
        <f>IFERROR(IF(E44="","",IF(E44="対面1",VLOOKUP(E43,カレンダー!$H:$R,8,0),IF(E44="対面2",VLOOKUP(E43,カレンダー!$H:$R,9,0),IF(E44="対面3",VLOOKUP(E43,カレンダー!$H:$R,10,0),IF(E44="リモート",VLOOKUP(E43,カレンダー!$H:$R,11,0)))))),"")</f>
        <v/>
      </c>
      <c r="F12" s="44" t="str">
        <f>IFERROR(IF(F44="","",IF(F44="対面1",VLOOKUP(F43,カレンダー!$H:$R,8,0),IF(F44="対面2",VLOOKUP(F43,カレンダー!$H:$R,9,0),IF(F44="対面3",VLOOKUP(F43,カレンダー!$H:$R,10,0),IF(F44="リモート",VLOOKUP(F43,カレンダー!$H:$R,11,0)))))),"")</f>
        <v>理科・社会</v>
      </c>
      <c r="G12" s="44" t="str">
        <f>IFERROR(IF(G44="","",IF(G44="対面1",VLOOKUP(G43,カレンダー!$H:$R,8,0),IF(G44="対面2",VLOOKUP(G43,カレンダー!$H:$R,9,0),IF(G44="対面3",VLOOKUP(G43,カレンダー!$H:$R,10,0),IF(G44="リモート",VLOOKUP(G43,カレンダー!$H:$R,11,0)))))),"")</f>
        <v>数学</v>
      </c>
      <c r="H12" s="44" t="str">
        <f>IFERROR(IF(H44="","",IF(H44="対面1",VLOOKUP(H43,カレンダー!$H:$R,8,0),IF(H44="対面2",VLOOKUP(H43,カレンダー!$H:$R,9,0),IF(H44="対面3",VLOOKUP(H43,カレンダー!$H:$R,10,0),IF(H44="リモート",VLOOKUP(H43,カレンダー!$H:$R,11,0)))))),"")</f>
        <v>英語・国語</v>
      </c>
      <c r="I12" s="44" t="str">
        <f>IFERROR(IF(I44="","",IF(I44="対面1",VLOOKUP(I43,カレンダー!$H:$R,8,0),IF(I44="対面2",VLOOKUP(I43,カレンダー!$H:$R,9,0),IF(I44="対面3",VLOOKUP(I43,カレンダー!$H:$R,10,0),IF(I44="リモート",VLOOKUP(I43,カレンダー!$H:$R,11,0)))))),"")</f>
        <v/>
      </c>
      <c r="J12" s="44" t="str">
        <f>IFERROR(IF(J44="","",IF(J44="対面1",VLOOKUP(J43,カレンダー!$H:$R,8,0),IF(J44="対面2",VLOOKUP(J43,カレンダー!$H:$R,9,0),IF(J44="対面3",VLOOKUP(J43,カレンダー!$H:$R,10,0),IF(J44="リモート",VLOOKUP(J43,カレンダー!$H:$R,11,0)))))),"")</f>
        <v>数学</v>
      </c>
      <c r="K12" s="2"/>
      <c r="L12" s="2"/>
      <c r="O12" s="73" t="s">
        <v>112</v>
      </c>
      <c r="P12" s="74"/>
      <c r="Q12" s="74"/>
      <c r="R12" s="2"/>
      <c r="S12" s="26"/>
      <c r="W12" s="2"/>
      <c r="X12" s="2"/>
      <c r="Y12" s="2"/>
      <c r="Z12" s="2"/>
      <c r="AA12" s="2"/>
      <c r="AB12" s="2"/>
      <c r="AC12" s="13"/>
      <c r="AH12" s="13"/>
      <c r="AI12" s="27"/>
    </row>
    <row r="13" spans="1:35" ht="24.6" customHeight="1" x14ac:dyDescent="0.25">
      <c r="A13" s="9" t="str">
        <f>$C$5&amp;3</f>
        <v>3月3</v>
      </c>
      <c r="C13" s="8" t="s">
        <v>31</v>
      </c>
      <c r="D13" s="41">
        <f>IF(INDEX(授業日!$B$5:$BN$11,MATCH('入試必勝F 3月'!D$6,授業日!$A$5:$A$11,0),MATCH('入試必勝F 3月'!$A13,授業日!$B$4:$BN$4,0))="","",INDEX(授業日!$B$5:$BN$11,MATCH('入試必勝F 3月'!D$6,授業日!$A$5:$A$11,0),MATCH('入試必勝F 3月'!$A13,授業日!$B$4:$BN$4,0)))</f>
        <v>45361</v>
      </c>
      <c r="E13" s="41">
        <f>IF(INDEX(授業日!$B$5:$BN$11,MATCH('入試必勝F 3月'!E$6,授業日!$A$5:$A$11,0),MATCH('入試必勝F 3月'!$A13,授業日!$B$4:$BN$4,0))="","",INDEX(授業日!$B$5:$BN$11,MATCH('入試必勝F 3月'!E$6,授業日!$A$5:$A$11,0),MATCH('入試必勝F 3月'!$A13,授業日!$B$4:$BN$4,0)))</f>
        <v>45362</v>
      </c>
      <c r="F13" s="41">
        <f>IF(INDEX(授業日!$B$5:$BN$11,MATCH('入試必勝F 3月'!F$6,授業日!$A$5:$A$11,0),MATCH('入試必勝F 3月'!$A13,授業日!$B$4:$BN$4,0))="","",INDEX(授業日!$B$5:$BN$11,MATCH('入試必勝F 3月'!F$6,授業日!$A$5:$A$11,0),MATCH('入試必勝F 3月'!$A13,授業日!$B$4:$BN$4,0)))</f>
        <v>45363</v>
      </c>
      <c r="G13" s="41">
        <f>IF(INDEX(授業日!$B$5:$BN$11,MATCH('入試必勝F 3月'!G$6,授業日!$A$5:$A$11,0),MATCH('入試必勝F 3月'!$A13,授業日!$B$4:$BN$4,0))="","",INDEX(授業日!$B$5:$BN$11,MATCH('入試必勝F 3月'!G$6,授業日!$A$5:$A$11,0),MATCH('入試必勝F 3月'!$A13,授業日!$B$4:$BN$4,0)))</f>
        <v>45364</v>
      </c>
      <c r="H13" s="41">
        <f>IF(INDEX(授業日!$B$5:$BN$11,MATCH('入試必勝F 3月'!H$6,授業日!$A$5:$A$11,0),MATCH('入試必勝F 3月'!$A13,授業日!$B$4:$BN$4,0))="","",INDEX(授業日!$B$5:$BN$11,MATCH('入試必勝F 3月'!H$6,授業日!$A$5:$A$11,0),MATCH('入試必勝F 3月'!$A13,授業日!$B$4:$BN$4,0)))</f>
        <v>45365</v>
      </c>
      <c r="I13" s="41">
        <f>IF(INDEX(授業日!$B$5:$BN$11,MATCH('入試必勝F 3月'!I$6,授業日!$A$5:$A$11,0),MATCH('入試必勝F 3月'!$A13,授業日!$B$4:$BN$4,0))="","",INDEX(授業日!$B$5:$BN$11,MATCH('入試必勝F 3月'!I$6,授業日!$A$5:$A$11,0),MATCH('入試必勝F 3月'!$A13,授業日!$B$4:$BN$4,0)))</f>
        <v>45366</v>
      </c>
      <c r="J13" s="41">
        <f>IF(INDEX(授業日!$B$5:$BN$11,MATCH('入試必勝F 3月'!J$6,授業日!$A$5:$A$11,0),MATCH('入試必勝F 3月'!$A13,授業日!$B$4:$BN$4,0))="","",INDEX(授業日!$B$5:$BN$11,MATCH('入試必勝F 3月'!J$6,授業日!$A$5:$A$11,0),MATCH('入試必勝F 3月'!$A13,授業日!$B$4:$BN$4,0)))</f>
        <v>45367</v>
      </c>
      <c r="K13" s="2"/>
      <c r="L13" s="2"/>
      <c r="O13" s="72" t="s">
        <v>115</v>
      </c>
      <c r="P13" s="72"/>
      <c r="Q13" s="72"/>
      <c r="R13" s="2"/>
      <c r="S13" s="26"/>
      <c r="W13" s="2"/>
      <c r="X13" s="2"/>
      <c r="Y13" s="2"/>
      <c r="Z13" s="2"/>
      <c r="AA13" s="2"/>
      <c r="AB13" s="2"/>
      <c r="AC13" s="13"/>
      <c r="AH13" s="13"/>
      <c r="AI13" s="27"/>
    </row>
    <row r="14" spans="1:35" ht="24.6" customHeight="1" x14ac:dyDescent="0.25">
      <c r="C14" s="6" t="s">
        <v>24</v>
      </c>
      <c r="D14" s="42" t="str">
        <f>IFERROR(IF(VLOOKUP(D13,カレンダー!$B:$F,4,0)=1,VLOOKUP(D13,カレンダー!$B:$F,5,0),VLOOKUP(D$6,$T:$U,2,0)),"")</f>
        <v/>
      </c>
      <c r="E14" s="42" t="str">
        <f>IFERROR(IF(VLOOKUP(E13,カレンダー!$B:$F,4,0)=1,VLOOKUP(E13,カレンダー!$B:$F,5,0),VLOOKUP(E$6,$T:$U,2,0)),"")</f>
        <v/>
      </c>
      <c r="F14" s="42" t="str">
        <f>IFERROR(IF(VLOOKUP(F13,カレンダー!$B:$F,4,0)=1,VLOOKUP(F13,カレンダー!$B:$F,5,0),VLOOKUP(F$6,$T:$U,2,0)),"")</f>
        <v>対面</v>
      </c>
      <c r="G14" s="42" t="str">
        <f>IFERROR(IF(VLOOKUP(G13,カレンダー!$B:$F,4,0)=1,VLOOKUP(G13,カレンダー!$B:$F,5,0),VLOOKUP(G$6,$T:$U,2,0)),"")</f>
        <v>リモート</v>
      </c>
      <c r="H14" s="43" t="str">
        <f>IFERROR(IF(VLOOKUP(H13,カレンダー!$B:$F,4,0)=1,VLOOKUP(H13,カレンダー!$B:$F,5,0),VLOOKUP(H$6,$T:$U,2,0)),"")</f>
        <v>対面</v>
      </c>
      <c r="I14" s="43" t="str">
        <f>IFERROR(IF(VLOOKUP(I13,カレンダー!$B:$F,4,0)=1,VLOOKUP(I13,カレンダー!$B:$F,5,0),VLOOKUP(I$6,$T:$U,2,0)),"")</f>
        <v/>
      </c>
      <c r="J14" s="43" t="str">
        <f>IFERROR(IF(VLOOKUP(J13,カレンダー!$B:$F,4,0)=1,VLOOKUP(J13,カレンダー!$B:$F,5,0),VLOOKUP(J$6,$T:$U,2,0)),"")</f>
        <v>対面</v>
      </c>
      <c r="K14" s="2"/>
      <c r="L14" s="2"/>
      <c r="R14" s="2"/>
      <c r="S14" s="26"/>
      <c r="W14" s="2"/>
      <c r="X14" s="2"/>
      <c r="Y14" s="2"/>
      <c r="Z14" s="2"/>
      <c r="AA14" s="2"/>
      <c r="AB14" s="2"/>
      <c r="AC14" s="13"/>
      <c r="AH14" s="13"/>
      <c r="AI14" s="27"/>
    </row>
    <row r="15" spans="1:35" ht="24.6" customHeight="1" x14ac:dyDescent="0.25">
      <c r="C15" s="7" t="s">
        <v>33</v>
      </c>
      <c r="D15" s="44" t="str">
        <f>IFERROR(IF(D47="","",IF(D47="対面1",VLOOKUP(D46,カレンダー!$H:$R,8,0),IF(D47="対面2",VLOOKUP(D46,カレンダー!$H:$R,9,0),IF(D47="対面3",VLOOKUP(D46,カレンダー!$H:$R,10,0),IF(D47="リモート",VLOOKUP(D46,カレンダー!$H:$R,11,0)))))),"")</f>
        <v/>
      </c>
      <c r="E15" s="44" t="str">
        <f>IFERROR(IF(E47="","",IF(E47="対面1",VLOOKUP(E46,カレンダー!$H:$R,8,0),IF(E47="対面2",VLOOKUP(E46,カレンダー!$H:$R,9,0),IF(E47="対面3",VLOOKUP(E46,カレンダー!$H:$R,10,0),IF(E47="リモート",VLOOKUP(E46,カレンダー!$H:$R,11,0)))))),"")</f>
        <v/>
      </c>
      <c r="F15" s="44" t="str">
        <f>IFERROR(IF(F47="","",IF(F47="対面1",VLOOKUP(F46,カレンダー!$H:$R,8,0),IF(F47="対面2",VLOOKUP(F46,カレンダー!$H:$R,9,0),IF(F47="対面3",VLOOKUP(F46,カレンダー!$H:$R,10,0),IF(F47="リモート",VLOOKUP(F46,カレンダー!$H:$R,11,0)))))),"")</f>
        <v>理科・社会</v>
      </c>
      <c r="G15" s="44" t="str">
        <f>IFERROR(IF(G47="","",IF(G47="対面1",VLOOKUP(G46,カレンダー!$H:$R,8,0),IF(G47="対面2",VLOOKUP(G46,カレンダー!$H:$R,9,0),IF(G47="対面3",VLOOKUP(G46,カレンダー!$H:$R,10,0),IF(G47="リモート",VLOOKUP(G46,カレンダー!$H:$R,11,0)))))),"")</f>
        <v>英語</v>
      </c>
      <c r="H15" s="44" t="str">
        <f>IFERROR(IF(H47="","",IF(H47="対面1",VLOOKUP(H46,カレンダー!$H:$R,8,0),IF(H47="対面2",VLOOKUP(H46,カレンダー!$H:$R,9,0),IF(H47="対面3",VLOOKUP(H46,カレンダー!$H:$R,10,0),IF(H47="リモート",VLOOKUP(H46,カレンダー!$H:$R,11,0)))))),"")</f>
        <v>数学・国語</v>
      </c>
      <c r="I15" s="44" t="str">
        <f>IFERROR(IF(I47="","",IF(I47="対面1",VLOOKUP(I46,カレンダー!$H:$R,8,0),IF(I47="対面2",VLOOKUP(I46,カレンダー!$H:$R,9,0),IF(I47="対面3",VLOOKUP(I46,カレンダー!$H:$R,10,0),IF(I47="リモート",VLOOKUP(I46,カレンダー!$H:$R,11,0)))))),"")</f>
        <v/>
      </c>
      <c r="J15" s="44" t="str">
        <f>IFERROR(IF(J47="","",IF(J47="対面1",VLOOKUP(J46,カレンダー!$H:$R,8,0),IF(J47="対面2",VLOOKUP(J46,カレンダー!$H:$R,9,0),IF(J47="対面3",VLOOKUP(J46,カレンダー!$H:$R,10,0),IF(J47="リモート",VLOOKUP(J46,カレンダー!$H:$R,11,0)))))),"")</f>
        <v>英語</v>
      </c>
      <c r="K15" s="2"/>
      <c r="L15" s="2"/>
      <c r="O15" s="12" t="s">
        <v>38</v>
      </c>
      <c r="P15" s="12" t="s">
        <v>39</v>
      </c>
      <c r="Q15" s="12" t="s">
        <v>40</v>
      </c>
      <c r="R15" s="2"/>
      <c r="S15" s="26"/>
      <c r="W15" s="2"/>
      <c r="X15" s="2"/>
      <c r="Y15" s="2"/>
      <c r="Z15" s="2"/>
      <c r="AA15" s="2"/>
      <c r="AB15" s="2"/>
      <c r="AC15" s="13"/>
      <c r="AH15" s="13"/>
      <c r="AI15" s="27"/>
    </row>
    <row r="16" spans="1:35" ht="24.6" customHeight="1" x14ac:dyDescent="0.25">
      <c r="A16" s="9" t="str">
        <f>$C$5&amp;4</f>
        <v>3月4</v>
      </c>
      <c r="C16" s="8" t="s">
        <v>31</v>
      </c>
      <c r="D16" s="41">
        <f>IF(INDEX(授業日!$B$5:$BN$11,MATCH('入試必勝F 3月'!D$6,授業日!$A$5:$A$11,0),MATCH('入試必勝F 3月'!$A16,授業日!$B$4:$BN$4,0))="","",INDEX(授業日!$B$5:$BN$11,MATCH('入試必勝F 3月'!D$6,授業日!$A$5:$A$11,0),MATCH('入試必勝F 3月'!$A16,授業日!$B$4:$BN$4,0)))</f>
        <v>45368</v>
      </c>
      <c r="E16" s="41">
        <f>IF(INDEX(授業日!$B$5:$BN$11,MATCH('入試必勝F 3月'!E$6,授業日!$A$5:$A$11,0),MATCH('入試必勝F 3月'!$A16,授業日!$B$4:$BN$4,0))="","",INDEX(授業日!$B$5:$BN$11,MATCH('入試必勝F 3月'!E$6,授業日!$A$5:$A$11,0),MATCH('入試必勝F 3月'!$A16,授業日!$B$4:$BN$4,0)))</f>
        <v>45369</v>
      </c>
      <c r="F16" s="41">
        <f>IF(INDEX(授業日!$B$5:$BN$11,MATCH('入試必勝F 3月'!F$6,授業日!$A$5:$A$11,0),MATCH('入試必勝F 3月'!$A16,授業日!$B$4:$BN$4,0))="","",INDEX(授業日!$B$5:$BN$11,MATCH('入試必勝F 3月'!F$6,授業日!$A$5:$A$11,0),MATCH('入試必勝F 3月'!$A16,授業日!$B$4:$BN$4,0)))</f>
        <v>45370</v>
      </c>
      <c r="G16" s="41">
        <f>IF(INDEX(授業日!$B$5:$BN$11,MATCH('入試必勝F 3月'!G$6,授業日!$A$5:$A$11,0),MATCH('入試必勝F 3月'!$A16,授業日!$B$4:$BN$4,0))="","",INDEX(授業日!$B$5:$BN$11,MATCH('入試必勝F 3月'!G$6,授業日!$A$5:$A$11,0),MATCH('入試必勝F 3月'!$A16,授業日!$B$4:$BN$4,0)))</f>
        <v>45371</v>
      </c>
      <c r="H16" s="41">
        <f>IF(INDEX(授業日!$B$5:$BN$11,MATCH('入試必勝F 3月'!H$6,授業日!$A$5:$A$11,0),MATCH('入試必勝F 3月'!$A16,授業日!$B$4:$BN$4,0))="","",INDEX(授業日!$B$5:$BN$11,MATCH('入試必勝F 3月'!H$6,授業日!$A$5:$A$11,0),MATCH('入試必勝F 3月'!$A16,授業日!$B$4:$BN$4,0)))</f>
        <v>45372</v>
      </c>
      <c r="I16" s="41">
        <f>IF(INDEX(授業日!$B$5:$BN$11,MATCH('入試必勝F 3月'!I$6,授業日!$A$5:$A$11,0),MATCH('入試必勝F 3月'!$A16,授業日!$B$4:$BN$4,0))="","",INDEX(授業日!$B$5:$BN$11,MATCH('入試必勝F 3月'!I$6,授業日!$A$5:$A$11,0),MATCH('入試必勝F 3月'!$A16,授業日!$B$4:$BN$4,0)))</f>
        <v>45373</v>
      </c>
      <c r="J16" s="41">
        <f>IF(INDEX(授業日!$B$5:$BN$11,MATCH('入試必勝F 3月'!J$6,授業日!$A$5:$A$11,0),MATCH('入試必勝F 3月'!$A16,授業日!$B$4:$BN$4,0))="","",INDEX(授業日!$B$5:$BN$11,MATCH('入試必勝F 3月'!J$6,授業日!$A$5:$A$11,0),MATCH('入試必勝F 3月'!$A16,授業日!$B$4:$BN$4,0)))</f>
        <v>45374</v>
      </c>
      <c r="K16" s="2"/>
      <c r="L16" s="2"/>
      <c r="O16" s="18" t="s">
        <v>183</v>
      </c>
      <c r="P16" s="50" t="s">
        <v>153</v>
      </c>
      <c r="Q16" s="55">
        <v>347013</v>
      </c>
      <c r="R16" s="2"/>
      <c r="S16" s="26"/>
      <c r="W16" s="2"/>
      <c r="X16" s="2"/>
      <c r="Y16" s="2"/>
      <c r="Z16" s="2"/>
      <c r="AA16" s="2"/>
      <c r="AB16" s="2"/>
      <c r="AC16" s="13"/>
      <c r="AH16" s="13"/>
      <c r="AI16" s="27"/>
    </row>
    <row r="17" spans="1:35" ht="24.6" customHeight="1" x14ac:dyDescent="0.25">
      <c r="C17" s="6" t="s">
        <v>24</v>
      </c>
      <c r="D17" s="42" t="str">
        <f>IFERROR(IF(VLOOKUP(D16,カレンダー!$B:$F,4,0)=1,VLOOKUP(D16,カレンダー!$B:$F,5,0),VLOOKUP(D$6,$T:$U,2,0)),"")</f>
        <v/>
      </c>
      <c r="E17" s="42" t="str">
        <f>IFERROR(IF(VLOOKUP(E16,カレンダー!$B:$F,4,0)=1,VLOOKUP(E16,カレンダー!$B:$F,5,0),VLOOKUP(E$6,$T:$U,2,0)),"")</f>
        <v/>
      </c>
      <c r="F17" s="42" t="str">
        <f>IFERROR(IF(VLOOKUP(F16,カレンダー!$B:$F,4,0)=1,VLOOKUP(F16,カレンダー!$B:$F,5,0),VLOOKUP(F$6,$T:$U,2,0)),"")</f>
        <v>対面</v>
      </c>
      <c r="G17" s="42" t="str">
        <f>IFERROR(IF(VLOOKUP(G16,カレンダー!$B:$F,4,0)=1,VLOOKUP(G16,カレンダー!$B:$F,5,0),VLOOKUP(G$6,$T:$U,2,0)),"")</f>
        <v>リモート</v>
      </c>
      <c r="H17" s="43" t="str">
        <f>IFERROR(IF(VLOOKUP(H16,カレンダー!$B:$F,4,0)=1,VLOOKUP(H16,カレンダー!$B:$F,5,0),VLOOKUP(H$6,$T:$U,2,0)),"")</f>
        <v>対面</v>
      </c>
      <c r="I17" s="43" t="str">
        <f>IFERROR(IF(VLOOKUP(I16,カレンダー!$B:$F,4,0)=1,VLOOKUP(I16,カレンダー!$B:$F,5,0),VLOOKUP(I$6,$T:$U,2,0)),"")</f>
        <v/>
      </c>
      <c r="J17" s="43" t="str">
        <f>IFERROR(IF(VLOOKUP(J16,カレンダー!$B:$F,4,0)=1,VLOOKUP(J16,カレンダー!$B:$F,5,0),VLOOKUP(J$6,$T:$U,2,0)),"")</f>
        <v>講習期間</v>
      </c>
      <c r="K17" s="2"/>
      <c r="L17" s="2"/>
      <c r="O17" s="18"/>
      <c r="P17" s="50"/>
      <c r="Q17" s="55"/>
      <c r="S17" s="26"/>
      <c r="W17" s="2"/>
      <c r="X17" s="2"/>
      <c r="Y17" s="2"/>
      <c r="Z17" s="2"/>
      <c r="AA17" s="2"/>
      <c r="AB17" s="2"/>
      <c r="AC17" s="13"/>
      <c r="AH17" s="13"/>
      <c r="AI17" s="27"/>
    </row>
    <row r="18" spans="1:35" ht="24.6" customHeight="1" x14ac:dyDescent="0.25">
      <c r="C18" s="7" t="s">
        <v>33</v>
      </c>
      <c r="D18" s="44" t="str">
        <f>IFERROR(IF(D50="","",IF(D50="対面1",VLOOKUP(D49,カレンダー!$H:$R,8,0),IF(D50="対面2",VLOOKUP(D49,カレンダー!$H:$R,9,0),IF(D50="対面3",VLOOKUP(D49,カレンダー!$H:$R,10,0),IF(D50="リモート",VLOOKUP(D49,カレンダー!$H:$R,11,0)))))),"")</f>
        <v/>
      </c>
      <c r="E18" s="44" t="str">
        <f>IFERROR(IF(E50="","",IF(E50="対面1",VLOOKUP(E49,カレンダー!$H:$R,8,0),IF(E50="対面2",VLOOKUP(E49,カレンダー!$H:$R,9,0),IF(E50="対面3",VLOOKUP(E49,カレンダー!$H:$R,10,0),IF(E50="リモート",VLOOKUP(E49,カレンダー!$H:$R,11,0)))))),"")</f>
        <v/>
      </c>
      <c r="F18" s="44" t="str">
        <f>IFERROR(IF(F50="","",IF(F50="対面1",VLOOKUP(F49,カレンダー!$H:$R,8,0),IF(F50="対面2",VLOOKUP(F49,カレンダー!$H:$R,9,0),IF(F50="対面3",VLOOKUP(F49,カレンダー!$H:$R,10,0),IF(F50="リモート",VLOOKUP(F49,カレンダー!$H:$R,11,0)))))),"")</f>
        <v>理科・社会</v>
      </c>
      <c r="G18" s="44" t="str">
        <f>IFERROR(IF(G50="","",IF(G50="対面1",VLOOKUP(G49,カレンダー!$H:$R,8,0),IF(G50="対面2",VLOOKUP(G49,カレンダー!$H:$R,9,0),IF(G50="対面3",VLOOKUP(G49,カレンダー!$H:$R,10,0),IF(G50="リモート",VLOOKUP(G49,カレンダー!$H:$R,11,0)))))),"")</f>
        <v>数学</v>
      </c>
      <c r="H18" s="44" t="str">
        <f>IFERROR(IF(H50="","",IF(H50="対面1",VLOOKUP(H49,カレンダー!$H:$R,8,0),IF(H50="対面2",VLOOKUP(H49,カレンダー!$H:$R,9,0),IF(H50="対面3",VLOOKUP(H49,カレンダー!$H:$R,10,0),IF(H50="リモート",VLOOKUP(H49,カレンダー!$H:$R,11,0)))))),"")</f>
        <v>英語・国語</v>
      </c>
      <c r="I18" s="44" t="str">
        <f>IFERROR(IF(I50="","",IF(I50="対面1",VLOOKUP(I49,カレンダー!$H:$R,8,0),IF(I50="対面2",VLOOKUP(I49,カレンダー!$H:$R,9,0),IF(I50="対面3",VLOOKUP(I49,カレンダー!$H:$R,10,0),IF(I50="リモート",VLOOKUP(I49,カレンダー!$H:$R,11,0)))))),"")</f>
        <v/>
      </c>
      <c r="J18" s="44" t="str">
        <f>IFERROR(IF(J50="","",IF(J50="対面1",VLOOKUP(J49,カレンダー!$H:$R,8,0),IF(J50="対面2",VLOOKUP(J49,カレンダー!$H:$R,9,0),IF(J50="対面3",VLOOKUP(J49,カレンダー!$H:$R,10,0),IF(J50="リモート",VLOOKUP(J49,カレンダー!$H:$R,11,0)))))),"")</f>
        <v/>
      </c>
      <c r="K18" s="2"/>
      <c r="L18" s="2"/>
      <c r="O18" s="18"/>
      <c r="P18" s="18"/>
      <c r="Q18" s="18"/>
      <c r="S18" s="26"/>
      <c r="W18" s="2"/>
      <c r="X18" s="2"/>
      <c r="Y18" s="2"/>
      <c r="Z18" s="2"/>
      <c r="AA18" s="2"/>
      <c r="AB18" s="2"/>
      <c r="AC18" s="13"/>
      <c r="AH18" s="13"/>
      <c r="AI18" s="27"/>
    </row>
    <row r="19" spans="1:35" ht="24.6" customHeight="1" x14ac:dyDescent="0.25">
      <c r="A19" s="9" t="str">
        <f>$C$5&amp;5</f>
        <v>3月5</v>
      </c>
      <c r="C19" s="8" t="s">
        <v>31</v>
      </c>
      <c r="D19" s="41">
        <f>IF(INDEX(授業日!$B$5:$BN$11,MATCH('入試必勝F 3月'!D$6,授業日!$A$5:$A$11,0),MATCH('入試必勝F 3月'!$A19,授業日!$B$4:$BN$4,0))="","",INDEX(授業日!$B$5:$BN$11,MATCH('入試必勝F 3月'!D$6,授業日!$A$5:$A$11,0),MATCH('入試必勝F 3月'!$A19,授業日!$B$4:$BN$4,0)))</f>
        <v>45375</v>
      </c>
      <c r="E19" s="41">
        <f>IF(INDEX(授業日!$B$5:$BN$11,MATCH('入試必勝F 3月'!E$6,授業日!$A$5:$A$11,0),MATCH('入試必勝F 3月'!$A19,授業日!$B$4:$BN$4,0))="","",INDEX(授業日!$B$5:$BN$11,MATCH('入試必勝F 3月'!E$6,授業日!$A$5:$A$11,0),MATCH('入試必勝F 3月'!$A19,授業日!$B$4:$BN$4,0)))</f>
        <v>45376</v>
      </c>
      <c r="F19" s="41">
        <f>IF(INDEX(授業日!$B$5:$BN$11,MATCH('入試必勝F 3月'!F$6,授業日!$A$5:$A$11,0),MATCH('入試必勝F 3月'!$A19,授業日!$B$4:$BN$4,0))="","",INDEX(授業日!$B$5:$BN$11,MATCH('入試必勝F 3月'!F$6,授業日!$A$5:$A$11,0),MATCH('入試必勝F 3月'!$A19,授業日!$B$4:$BN$4,0)))</f>
        <v>45377</v>
      </c>
      <c r="G19" s="41">
        <f>IF(INDEX(授業日!$B$5:$BN$11,MATCH('入試必勝F 3月'!G$6,授業日!$A$5:$A$11,0),MATCH('入試必勝F 3月'!$A19,授業日!$B$4:$BN$4,0))="","",INDEX(授業日!$B$5:$BN$11,MATCH('入試必勝F 3月'!G$6,授業日!$A$5:$A$11,0),MATCH('入試必勝F 3月'!$A19,授業日!$B$4:$BN$4,0)))</f>
        <v>45378</v>
      </c>
      <c r="H19" s="41">
        <f>IF(INDEX(授業日!$B$5:$BN$11,MATCH('入試必勝F 3月'!H$6,授業日!$A$5:$A$11,0),MATCH('入試必勝F 3月'!$A19,授業日!$B$4:$BN$4,0))="","",INDEX(授業日!$B$5:$BN$11,MATCH('入試必勝F 3月'!H$6,授業日!$A$5:$A$11,0),MATCH('入試必勝F 3月'!$A19,授業日!$B$4:$BN$4,0)))</f>
        <v>45379</v>
      </c>
      <c r="I19" s="41">
        <f>IF(INDEX(授業日!$B$5:$BN$11,MATCH('入試必勝F 3月'!I$6,授業日!$A$5:$A$11,0),MATCH('入試必勝F 3月'!$A19,授業日!$B$4:$BN$4,0))="","",INDEX(授業日!$B$5:$BN$11,MATCH('入試必勝F 3月'!I$6,授業日!$A$5:$A$11,0),MATCH('入試必勝F 3月'!$A19,授業日!$B$4:$BN$4,0)))</f>
        <v>45380</v>
      </c>
      <c r="J19" s="41">
        <f>IF(INDEX(授業日!$B$5:$BN$11,MATCH('入試必勝F 3月'!J$6,授業日!$A$5:$A$11,0),MATCH('入試必勝F 3月'!$A19,授業日!$B$4:$BN$4,0))="","",INDEX(授業日!$B$5:$BN$11,MATCH('入試必勝F 3月'!J$6,授業日!$A$5:$A$11,0),MATCH('入試必勝F 3月'!$A19,授業日!$B$4:$BN$4,0)))</f>
        <v>45381</v>
      </c>
      <c r="K19" s="2"/>
      <c r="L19" s="2"/>
      <c r="O19" s="18"/>
      <c r="P19" s="18"/>
      <c r="Q19" s="18"/>
      <c r="S19" s="26"/>
      <c r="W19" s="2"/>
      <c r="X19" s="2"/>
      <c r="Y19" s="2"/>
      <c r="Z19" s="2"/>
      <c r="AA19" s="2"/>
      <c r="AB19" s="2"/>
      <c r="AC19" s="13"/>
      <c r="AH19" s="13"/>
      <c r="AI19" s="27"/>
    </row>
    <row r="20" spans="1:35" ht="24.6" customHeight="1" x14ac:dyDescent="0.25">
      <c r="C20" s="6" t="s">
        <v>24</v>
      </c>
      <c r="D20" s="42" t="str">
        <f>IFERROR(IF(VLOOKUP(D19,カレンダー!$B:$F,4,0)=1,VLOOKUP(D19,カレンダー!$B:$F,5,0),VLOOKUP(D$6,$T:$U,2,0)),"")</f>
        <v>講習期間</v>
      </c>
      <c r="E20" s="42" t="str">
        <f>IFERROR(IF(VLOOKUP(E19,カレンダー!$B:$F,4,0)=1,VLOOKUP(E19,カレンダー!$B:$F,5,0),VLOOKUP(E$6,$T:$U,2,0)),"")</f>
        <v>講習期間</v>
      </c>
      <c r="F20" s="42" t="str">
        <f>IFERROR(IF(VLOOKUP(F19,カレンダー!$B:$F,4,0)=1,VLOOKUP(F19,カレンダー!$B:$F,5,0),VLOOKUP(F$6,$T:$U,2,0)),"")</f>
        <v>講習期間</v>
      </c>
      <c r="G20" s="42" t="str">
        <f>IFERROR(IF(VLOOKUP(G19,カレンダー!$B:$F,4,0)=1,VLOOKUP(G19,カレンダー!$B:$F,5,0),VLOOKUP(G$6,$T:$U,2,0)),"")</f>
        <v>講習期間</v>
      </c>
      <c r="H20" s="43" t="str">
        <f>IFERROR(IF(VLOOKUP(H19,カレンダー!$B:$F,4,0)=1,VLOOKUP(H19,カレンダー!$B:$F,5,0),VLOOKUP(H$6,$T:$U,2,0)),"")</f>
        <v>講習期間</v>
      </c>
      <c r="I20" s="43" t="str">
        <f>IFERROR(IF(VLOOKUP(I19,カレンダー!$B:$F,4,0)=1,VLOOKUP(I19,カレンダー!$B:$F,5,0),VLOOKUP(I$6,$T:$U,2,0)),"")</f>
        <v>講習期間</v>
      </c>
      <c r="J20" s="43" t="str">
        <f>IFERROR(IF(VLOOKUP(J19,カレンダー!$B:$F,4,0)=1,VLOOKUP(J19,カレンダー!$B:$F,5,0),VLOOKUP(J$6,$T:$U,2,0)),"")</f>
        <v>講習期間</v>
      </c>
      <c r="K20" s="2"/>
      <c r="L20" s="2"/>
      <c r="S20" s="26"/>
      <c r="W20" s="2"/>
      <c r="X20" s="2"/>
      <c r="Y20" s="2"/>
      <c r="Z20" s="2"/>
      <c r="AA20" s="2"/>
      <c r="AB20" s="2"/>
      <c r="AC20" s="13"/>
      <c r="AH20" s="13"/>
      <c r="AI20" s="27"/>
    </row>
    <row r="21" spans="1:35" ht="24.6" customHeight="1" x14ac:dyDescent="0.25">
      <c r="C21" s="7" t="s">
        <v>33</v>
      </c>
      <c r="D21" s="44" t="str">
        <f>IFERROR(IF(D53="","",IF(D53="対面1",VLOOKUP(D52,カレンダー!$H:$R,8,0),IF(D53="対面2",VLOOKUP(D52,カレンダー!$H:$R,9,0),IF(D53="対面3",VLOOKUP(D52,カレンダー!$H:$R,10,0),IF(D53="リモート",VLOOKUP(D52,カレンダー!$H:$R,11,0)))))),"")</f>
        <v/>
      </c>
      <c r="E21" s="44" t="str">
        <f>IFERROR(IF(E53="","",IF(E53="対面1",VLOOKUP(E52,カレンダー!$H:$R,8,0),IF(E53="対面2",VLOOKUP(E52,カレンダー!$H:$R,9,0),IF(E53="対面3",VLOOKUP(E52,カレンダー!$H:$R,10,0),IF(E53="リモート",VLOOKUP(E52,カレンダー!$H:$R,11,0)))))),"")</f>
        <v/>
      </c>
      <c r="F21" s="44" t="str">
        <f>IFERROR(IF(F53="","",IF(F53="対面1",VLOOKUP(F52,カレンダー!$H:$R,8,0),IF(F53="対面2",VLOOKUP(F52,カレンダー!$H:$R,9,0),IF(F53="対面3",VLOOKUP(F52,カレンダー!$H:$R,10,0),IF(F53="リモート",VLOOKUP(F52,カレンダー!$H:$R,11,0)))))),"")</f>
        <v/>
      </c>
      <c r="G21" s="44" t="str">
        <f>IFERROR(IF(G53="","",IF(G53="対面1",VLOOKUP(G52,カレンダー!$H:$R,8,0),IF(G53="対面2",VLOOKUP(G52,カレンダー!$H:$R,9,0),IF(G53="対面3",VLOOKUP(G52,カレンダー!$H:$R,10,0),IF(G53="リモート",VLOOKUP(G52,カレンダー!$H:$R,11,0)))))),"")</f>
        <v/>
      </c>
      <c r="H21" s="44" t="str">
        <f>IFERROR(IF(H53="","",IF(H53="対面1",VLOOKUP(H52,カレンダー!$H:$R,8,0),IF(H53="対面2",VLOOKUP(H52,カレンダー!$H:$R,9,0),IF(H53="対面3",VLOOKUP(H52,カレンダー!$H:$R,10,0),IF(H53="リモート",VLOOKUP(H52,カレンダー!$H:$R,11,0)))))),"")</f>
        <v/>
      </c>
      <c r="I21" s="44" t="str">
        <f>IFERROR(IF(I53="","",IF(I53="対面1",VLOOKUP(I52,カレンダー!$H:$R,8,0),IF(I53="対面2",VLOOKUP(I52,カレンダー!$H:$R,9,0),IF(I53="対面3",VLOOKUP(I52,カレンダー!$H:$R,10,0),IF(I53="リモート",VLOOKUP(I52,カレンダー!$H:$R,11,0)))))),"")</f>
        <v/>
      </c>
      <c r="J21" s="44" t="str">
        <f>IFERROR(IF(J53="","",IF(J53="対面1",VLOOKUP(J52,カレンダー!$H:$R,8,0),IF(J53="対面2",VLOOKUP(J52,カレンダー!$H:$R,9,0),IF(J53="対面3",VLOOKUP(J52,カレンダー!$H:$R,10,0),IF(J53="リモート",VLOOKUP(J52,カレンダー!$H:$R,11,0)))))),"")</f>
        <v/>
      </c>
      <c r="K21" s="2"/>
      <c r="L21" s="2"/>
      <c r="S21" s="26"/>
      <c r="W21" s="2"/>
      <c r="X21" s="2"/>
      <c r="Y21" s="2"/>
      <c r="Z21" s="2"/>
      <c r="AA21" s="2"/>
      <c r="AB21" s="2"/>
      <c r="AC21" s="13"/>
      <c r="AH21" s="13"/>
      <c r="AI21" s="27"/>
    </row>
    <row r="22" spans="1:35" ht="24.6" customHeight="1" thickBot="1" x14ac:dyDescent="0.3">
      <c r="A22" s="9" t="str">
        <f>$C$5&amp;6</f>
        <v>3月6</v>
      </c>
      <c r="C22" s="8" t="s">
        <v>31</v>
      </c>
      <c r="D22" s="41">
        <f>IF(INDEX(授業日!$B$5:$BO$11,MATCH('入試必勝F 3月'!D$6,授業日!$A$5:$A$11,0),MATCH('入試必勝F 3月'!$A22,授業日!$B$4:$BO$4,0))="","",INDEX(授業日!$B$5:$BO$11,MATCH('入試必勝F 3月'!D$6,授業日!$A$5:$A$11,0),MATCH('入試必勝F 3月'!$A22,授業日!$B$4:$BO$4,0)))</f>
        <v>45382</v>
      </c>
      <c r="E22" s="41" t="str">
        <f>IF(INDEX(授業日!$B$5:$BO$11,MATCH('入試必勝F 3月'!E$6,授業日!$A$5:$A$11,0),MATCH('入試必勝F 3月'!$A22,授業日!$B$4:$BO$4,0))="","",INDEX(授業日!$B$5:$BO$11,MATCH('入試必勝F 3月'!E$6,授業日!$A$5:$A$11,0),MATCH('入試必勝F 3月'!$A22,授業日!$B$4:$BO$4,0)))</f>
        <v/>
      </c>
      <c r="F22" s="41" t="str">
        <f>IF(INDEX(授業日!$B$5:$BO$11,MATCH('入試必勝F 3月'!F$6,授業日!$A$5:$A$11,0),MATCH('入試必勝F 3月'!$A22,授業日!$B$4:$BO$4,0))="","",INDEX(授業日!$B$5:$BO$11,MATCH('入試必勝F 3月'!F$6,授業日!$A$5:$A$11,0),MATCH('入試必勝F 3月'!$A22,授業日!$B$4:$BO$4,0)))</f>
        <v/>
      </c>
      <c r="G22" s="41" t="str">
        <f>IF(INDEX(授業日!$B$5:$BO$11,MATCH('入試必勝F 3月'!G$6,授業日!$A$5:$A$11,0),MATCH('入試必勝F 3月'!$A22,授業日!$B$4:$BO$4,0))="","",INDEX(授業日!$B$5:$BO$11,MATCH('入試必勝F 3月'!G$6,授業日!$A$5:$A$11,0),MATCH('入試必勝F 3月'!$A22,授業日!$B$4:$BO$4,0)))</f>
        <v/>
      </c>
      <c r="H22" s="41" t="str">
        <f>IF(INDEX(授業日!$B$5:$BO$11,MATCH('入試必勝F 3月'!H$6,授業日!$A$5:$A$11,0),MATCH('入試必勝F 3月'!$A22,授業日!$B$4:$BO$4,0))="","",INDEX(授業日!$B$5:$BO$11,MATCH('入試必勝F 3月'!H$6,授業日!$A$5:$A$11,0),MATCH('入試必勝F 3月'!$A22,授業日!$B$4:$BO$4,0)))</f>
        <v/>
      </c>
      <c r="I22" s="41" t="str">
        <f>IF(INDEX(授業日!$B$5:$BO$11,MATCH('入試必勝F 3月'!I$6,授業日!$A$5:$A$11,0),MATCH('入試必勝F 3月'!$A22,授業日!$B$4:$BO$4,0))="","",INDEX(授業日!$B$5:$BO$11,MATCH('入試必勝F 3月'!I$6,授業日!$A$5:$A$11,0),MATCH('入試必勝F 3月'!$A22,授業日!$B$4:$BO$4,0)))</f>
        <v/>
      </c>
      <c r="J22" s="41" t="str">
        <f>IF(INDEX(授業日!$B$5:$BO$11,MATCH('入試必勝F 3月'!J$6,授業日!$A$5:$A$11,0),MATCH('入試必勝F 3月'!$A22,授業日!$B$4:$BO$4,0))="","",INDEX(授業日!$B$5:$BO$11,MATCH('入試必勝F 3月'!J$6,授業日!$A$5:$A$11,0),MATCH('入試必勝F 3月'!$A22,授業日!$B$4:$BO$4,0)))</f>
        <v/>
      </c>
      <c r="K22" s="2"/>
      <c r="L22" s="2"/>
      <c r="S22" s="39"/>
      <c r="T22" s="28"/>
      <c r="U22" s="28"/>
      <c r="V22" s="28"/>
      <c r="W22" s="29"/>
      <c r="X22" s="29"/>
      <c r="Y22" s="29"/>
      <c r="Z22" s="29"/>
      <c r="AA22" s="29"/>
      <c r="AB22" s="29"/>
      <c r="AC22" s="30"/>
      <c r="AD22" s="31"/>
      <c r="AE22" s="28"/>
      <c r="AF22" s="28"/>
      <c r="AG22" s="28"/>
      <c r="AH22" s="30"/>
      <c r="AI22" s="32"/>
    </row>
    <row r="23" spans="1:35" ht="24.6" customHeight="1" thickTop="1" x14ac:dyDescent="0.25">
      <c r="C23" s="6" t="s">
        <v>24</v>
      </c>
      <c r="D23" s="42" t="str">
        <f>IFERROR(IF(VLOOKUP(D22,カレンダー!$B:$F,4,0)=1,VLOOKUP(D22,カレンダー!$B:$F,5,0),VLOOKUP(D$6,$T:$U,2,0)),"")</f>
        <v>講習期間</v>
      </c>
      <c r="E23" s="42" t="str">
        <f>IFERROR(IF(VLOOKUP(E22,カレンダー!$B:$F,4,0)=1,VLOOKUP(E22,カレンダー!$B:$F,5,0),VLOOKUP(E$6,$T:$U,2,0)),"")</f>
        <v/>
      </c>
      <c r="F23" s="42" t="str">
        <f>IFERROR(IF(VLOOKUP(F22,カレンダー!$B:$F,4,0)=1,VLOOKUP(F22,カレンダー!$B:$F,5,0),VLOOKUP(F$6,$T:$U,2,0)),"")</f>
        <v/>
      </c>
      <c r="G23" s="42" t="str">
        <f>IFERROR(IF(VLOOKUP(G22,カレンダー!$B:$F,4,0)=1,VLOOKUP(G22,カレンダー!$B:$F,5,0),VLOOKUP(G$6,$T:$U,2,0)),"")</f>
        <v/>
      </c>
      <c r="H23" s="43" t="str">
        <f>IFERROR(IF(VLOOKUP(H22,カレンダー!$B:$F,4,0)=1,VLOOKUP(H22,カレンダー!$B:$F,5,0),VLOOKUP(H$6,$T:$U,2,0)),"")</f>
        <v/>
      </c>
      <c r="I23" s="43" t="str">
        <f>IFERROR(IF(VLOOKUP(I22,カレンダー!$B:$F,4,0)=1,VLOOKUP(I22,カレンダー!$B:$F,5,0),VLOOKUP(I$6,$T:$U,2,0)),"")</f>
        <v/>
      </c>
      <c r="J23" s="43" t="str">
        <f>IFERROR(IF(VLOOKUP(J22,カレンダー!$B:$F,4,0)=1,VLOOKUP(J22,カレンダー!$B:$F,5,0),VLOOKUP(J$6,$T:$U,2,0)),"")</f>
        <v/>
      </c>
      <c r="K23" s="19"/>
      <c r="L23" s="2"/>
    </row>
    <row r="24" spans="1:35" ht="24.6" customHeight="1" x14ac:dyDescent="0.25">
      <c r="C24" s="7" t="s">
        <v>33</v>
      </c>
      <c r="D24" s="44" t="str">
        <f>IFERROR(IF(D56="","",IF(D56="対面1",VLOOKUP(D55,カレンダー!$H:$R,8,0),IF(D56="対面2",VLOOKUP(D55,カレンダー!$H:$R,9,0),IF(D56="対面3",VLOOKUP(D55,カレンダー!$H:$R,10,0),IF(D56="リモート",VLOOKUP(D55,カレンダー!$H:$R,11,0)))))),"")</f>
        <v/>
      </c>
      <c r="E24" s="44" t="str">
        <f>IFERROR(IF(E56="","",IF(E56="対面1",VLOOKUP(E55,カレンダー!$H:$R,8,0),IF(E56="対面2",VLOOKUP(E55,カレンダー!$H:$R,9,0),IF(E56="対面3",VLOOKUP(E55,カレンダー!$H:$R,10,0),IF(E56="リモート",VLOOKUP(E55,カレンダー!$H:$R,11,0)))))),"")</f>
        <v/>
      </c>
      <c r="F24" s="44" t="str">
        <f>IFERROR(IF(F56="","",IF(F56="対面1",VLOOKUP(F55,カレンダー!$H:$R,8,0),IF(F56="対面2",VLOOKUP(F55,カレンダー!$H:$R,9,0),IF(F56="対面3",VLOOKUP(F55,カレンダー!$H:$R,10,0),IF(F56="リモート",VLOOKUP(F55,カレンダー!$H:$R,11,0)))))),"")</f>
        <v/>
      </c>
      <c r="G24" s="44" t="str">
        <f>IFERROR(IF(G56="","",IF(G56="対面1",VLOOKUP(G55,カレンダー!$H:$R,8,0),IF(G56="対面2",VLOOKUP(G55,カレンダー!$H:$R,9,0),IF(G56="対面3",VLOOKUP(G55,カレンダー!$H:$R,10,0),IF(G56="リモート",VLOOKUP(G55,カレンダー!$H:$R,11,0)))))),"")</f>
        <v/>
      </c>
      <c r="H24" s="44" t="str">
        <f>IFERROR(IF(H56="","",IF(H56="対面1",VLOOKUP(H55,カレンダー!$H:$R,8,0),IF(H56="対面2",VLOOKUP(H55,カレンダー!$H:$R,9,0),IF(H56="対面3",VLOOKUP(H55,カレンダー!$H:$R,10,0),IF(H56="リモート",VLOOKUP(H55,カレンダー!$H:$R,11,0)))))),"")</f>
        <v/>
      </c>
      <c r="I24" s="44" t="str">
        <f>IFERROR(IF(I56="","",IF(I56="対面1",VLOOKUP(I55,カレンダー!$H:$R,8,0),IF(I56="対面2",VLOOKUP(I55,カレンダー!$H:$R,9,0),IF(I56="対面3",VLOOKUP(I55,カレンダー!$H:$R,10,0),IF(I56="リモート",VLOOKUP(I55,カレンダー!$H:$R,11,0)))))),"")</f>
        <v/>
      </c>
      <c r="J24" s="44" t="str">
        <f>IFERROR(IF(J56="","",IF(J56="対面1",VLOOKUP(J55,カレンダー!$H:$R,8,0),IF(J56="対面2",VLOOKUP(J55,カレンダー!$H:$R,9,0),IF(J56="対面3",VLOOKUP(J55,カレンダー!$H:$R,10,0),IF(J56="リモート",VLOOKUP(J55,カレンダー!$H:$R,11,0)))))),"")</f>
        <v/>
      </c>
      <c r="K24" s="20"/>
      <c r="L24" s="2"/>
      <c r="AC24" s="13"/>
    </row>
    <row r="25" spans="1:35" ht="26.45" customHeight="1" x14ac:dyDescent="0.25">
      <c r="H25" s="2"/>
      <c r="J25" s="2"/>
      <c r="K25" s="20"/>
      <c r="L25" s="2"/>
      <c r="AC25" s="13"/>
    </row>
    <row r="26" spans="1:35" ht="26.45" customHeight="1" x14ac:dyDescent="0.25">
      <c r="C26" s="9" t="s">
        <v>37</v>
      </c>
      <c r="D26" s="9"/>
      <c r="E26" s="9"/>
      <c r="F26" s="9"/>
      <c r="G26" s="9"/>
      <c r="H26" s="9"/>
      <c r="I26" s="19"/>
      <c r="J26" s="19"/>
      <c r="K26" s="20"/>
      <c r="L26" s="2"/>
      <c r="AC26" s="13"/>
    </row>
    <row r="27" spans="1:35" ht="27" customHeight="1" x14ac:dyDescent="0.25">
      <c r="C27" s="75" t="str">
        <f>IF(O16="","",O16&amp;"　・・・")</f>
        <v>選抜クラス　・・・</v>
      </c>
      <c r="D27" s="75"/>
      <c r="E27" s="69" t="str">
        <f>IF(P16="","","ID　："&amp;P16)</f>
        <v>ID　：575 249 9752</v>
      </c>
      <c r="F27" s="70"/>
      <c r="G27" s="69" t="str">
        <f>IF(Q16="","","PASS　："&amp;Q16)</f>
        <v>PASS　：347013</v>
      </c>
      <c r="H27" s="9"/>
      <c r="J27" s="21"/>
      <c r="K27" s="20"/>
      <c r="L27" s="2"/>
      <c r="AC27" s="13"/>
    </row>
    <row r="28" spans="1:35" ht="27" customHeight="1" x14ac:dyDescent="0.25">
      <c r="C28" s="76"/>
      <c r="D28" s="76"/>
      <c r="E28" s="37" t="str">
        <f>IF(P17="","","ID　："&amp;P17)</f>
        <v/>
      </c>
      <c r="F28" s="9"/>
      <c r="G28" s="37" t="str">
        <f>IF(Q17="","","PASS　："&amp;Q17)</f>
        <v/>
      </c>
      <c r="H28" s="9"/>
      <c r="J28" s="21"/>
      <c r="L28" s="2"/>
      <c r="AC28" s="13"/>
    </row>
    <row r="29" spans="1:35" ht="27" customHeight="1" x14ac:dyDescent="0.25">
      <c r="C29" s="76" t="str">
        <f>IF(O19="","",O19&amp;"　・・・")</f>
        <v/>
      </c>
      <c r="D29" s="76"/>
      <c r="E29" s="37" t="str">
        <f>IF(P19="","","ID　："&amp;P19)</f>
        <v/>
      </c>
      <c r="F29" s="9"/>
      <c r="G29" s="37" t="str">
        <f>IF(Q19="","","PASS　："&amp;Q19)</f>
        <v/>
      </c>
      <c r="H29" s="9"/>
      <c r="J29" s="77" t="s">
        <v>100</v>
      </c>
      <c r="L29" s="2"/>
      <c r="AC29" s="13"/>
    </row>
    <row r="30" spans="1:35" ht="21.75" customHeight="1" x14ac:dyDescent="0.25">
      <c r="C30" s="5" t="s">
        <v>42</v>
      </c>
      <c r="D30" s="5"/>
      <c r="E30" s="5"/>
      <c r="F30" s="5"/>
      <c r="G30" s="5"/>
      <c r="H30" s="2"/>
      <c r="I30"/>
      <c r="J30" s="77"/>
      <c r="L30" s="2"/>
      <c r="AC30" s="13"/>
    </row>
    <row r="31" spans="1:35" ht="56.25" customHeight="1" x14ac:dyDescent="0.25">
      <c r="C31" s="71" t="s">
        <v>184</v>
      </c>
      <c r="D31" s="71"/>
      <c r="E31" s="71"/>
      <c r="F31" s="71"/>
      <c r="G31" s="71"/>
      <c r="H31" s="71"/>
      <c r="I31"/>
      <c r="L31" s="2"/>
      <c r="AC31" s="13"/>
    </row>
    <row r="32" spans="1:35" ht="23.45" customHeight="1" x14ac:dyDescent="0.25">
      <c r="C32" s="3"/>
      <c r="D32" s="3"/>
      <c r="E32" s="3"/>
      <c r="F32" s="3"/>
      <c r="G32" s="3"/>
      <c r="H32" s="2"/>
      <c r="I32"/>
      <c r="K32" s="2"/>
      <c r="L32" s="2"/>
      <c r="AC32" s="13"/>
    </row>
    <row r="33" spans="3:29" ht="9.6" customHeight="1" x14ac:dyDescent="0.25">
      <c r="C33" s="3"/>
      <c r="D33" s="3"/>
      <c r="E33" s="3"/>
      <c r="F33" s="3"/>
      <c r="G33" s="3"/>
      <c r="H33" s="2"/>
      <c r="I33"/>
      <c r="L33" s="2"/>
      <c r="AC33" s="13"/>
    </row>
    <row r="34" spans="3:29" ht="15" customHeight="1" x14ac:dyDescent="0.25">
      <c r="D34" s="38"/>
      <c r="E34" s="38"/>
      <c r="F34" s="38"/>
      <c r="G34" s="38"/>
      <c r="H34" s="38"/>
      <c r="I34" s="38"/>
      <c r="J34" s="38"/>
      <c r="L34" s="2"/>
      <c r="AC34" s="13"/>
    </row>
    <row r="35" spans="3:29" ht="15" customHeight="1" x14ac:dyDescent="0.25">
      <c r="C35" s="38"/>
      <c r="D35" s="38"/>
      <c r="E35" s="38"/>
      <c r="F35" s="38"/>
      <c r="G35" s="38"/>
      <c r="H35" s="38"/>
      <c r="I35" s="38"/>
      <c r="J35" s="38"/>
      <c r="L35" s="2"/>
      <c r="AC35" s="13"/>
    </row>
    <row r="36" spans="3:29" ht="15" customHeight="1" x14ac:dyDescent="0.25">
      <c r="K36" s="2"/>
      <c r="L36" s="2"/>
      <c r="AC36" s="13"/>
    </row>
    <row r="37" spans="3:29" x14ac:dyDescent="0.25">
      <c r="K37" s="2"/>
      <c r="L37" s="2"/>
      <c r="AC37" s="13"/>
    </row>
    <row r="38" spans="3:29" x14ac:dyDescent="0.25">
      <c r="K38" s="2"/>
      <c r="L38" s="2"/>
      <c r="AC38" s="13"/>
    </row>
    <row r="39" spans="3:29" x14ac:dyDescent="0.25">
      <c r="D39" s="3" t="str">
        <f t="shared" ref="D39:J39" si="1">$W$7&amp;D$6</f>
        <v>3月1日</v>
      </c>
      <c r="E39" s="3" t="str">
        <f t="shared" si="1"/>
        <v>3月1月</v>
      </c>
      <c r="F39" s="3" t="str">
        <f t="shared" si="1"/>
        <v>3月1火</v>
      </c>
      <c r="G39" s="3" t="str">
        <f t="shared" si="1"/>
        <v>3月1水</v>
      </c>
      <c r="H39" s="3" t="str">
        <f t="shared" si="1"/>
        <v>3月1木</v>
      </c>
      <c r="I39" s="3" t="str">
        <f>$W$7&amp;I$6</f>
        <v>3月1金</v>
      </c>
      <c r="J39" s="3" t="str">
        <f t="shared" si="1"/>
        <v>3月1土</v>
      </c>
      <c r="K39" s="2"/>
      <c r="L39" s="2"/>
    </row>
    <row r="40" spans="3:29" x14ac:dyDescent="0.25">
      <c r="C40" s="12" t="s">
        <v>31</v>
      </c>
      <c r="D40" s="12" t="e">
        <f>VLOOKUP(D7,カレンダー!$B:$D,3,0)</f>
        <v>#N/A</v>
      </c>
      <c r="E40" s="12" t="e">
        <f>VLOOKUP(E7,カレンダー!$B:$D,3,0)</f>
        <v>#N/A</v>
      </c>
      <c r="F40" s="12" t="e">
        <f>VLOOKUP(F7,カレンダー!$B:$D,3,0)</f>
        <v>#N/A</v>
      </c>
      <c r="G40" s="12" t="e">
        <f>VLOOKUP(G7,カレンダー!$B:$D,3,0)</f>
        <v>#N/A</v>
      </c>
      <c r="H40" s="12" t="e">
        <f>VLOOKUP(H7,カレンダー!$B:$D,3,0)</f>
        <v>#N/A</v>
      </c>
      <c r="I40" s="12">
        <f>VLOOKUP(I7,カレンダー!$B:$D,3,0)</f>
        <v>0</v>
      </c>
      <c r="J40" s="12">
        <f>VLOOKUP(J7,カレンダー!$B:$D,3,0)</f>
        <v>1</v>
      </c>
      <c r="K40" s="2"/>
      <c r="L40" s="2"/>
    </row>
    <row r="41" spans="3:29" x14ac:dyDescent="0.25">
      <c r="C41" s="12" t="s">
        <v>24</v>
      </c>
      <c r="D41" s="11" t="e">
        <f t="shared" ref="D41:J41" si="2">IF(D40&gt;=1,VLOOKUP(D$6,$T:$V,3,0),"")</f>
        <v>#N/A</v>
      </c>
      <c r="E41" s="11" t="e">
        <f t="shared" si="2"/>
        <v>#N/A</v>
      </c>
      <c r="F41" s="11" t="e">
        <f t="shared" si="2"/>
        <v>#N/A</v>
      </c>
      <c r="G41" s="11" t="e">
        <f t="shared" si="2"/>
        <v>#N/A</v>
      </c>
      <c r="H41" s="11" t="e">
        <f t="shared" si="2"/>
        <v>#N/A</v>
      </c>
      <c r="I41" s="11" t="str">
        <f t="shared" si="2"/>
        <v/>
      </c>
      <c r="J41" s="11" t="str">
        <f t="shared" si="2"/>
        <v>対面1</v>
      </c>
      <c r="K41" s="2"/>
      <c r="L41" s="2"/>
    </row>
    <row r="42" spans="3:29" x14ac:dyDescent="0.25">
      <c r="D42" s="3" t="str">
        <f t="shared" ref="D42:J42" si="3">$X$7&amp;D$6</f>
        <v>3月2日</v>
      </c>
      <c r="E42" s="3" t="str">
        <f t="shared" si="3"/>
        <v>3月2月</v>
      </c>
      <c r="F42" s="3" t="str">
        <f t="shared" si="3"/>
        <v>3月2火</v>
      </c>
      <c r="G42" s="3" t="str">
        <f t="shared" si="3"/>
        <v>3月2水</v>
      </c>
      <c r="H42" s="3" t="str">
        <f t="shared" si="3"/>
        <v>3月2木</v>
      </c>
      <c r="I42" s="3" t="str">
        <f t="shared" si="3"/>
        <v>3月2金</v>
      </c>
      <c r="J42" s="3" t="str">
        <f t="shared" si="3"/>
        <v>3月2土</v>
      </c>
      <c r="K42" s="2"/>
      <c r="L42" s="2"/>
    </row>
    <row r="43" spans="3:29" x14ac:dyDescent="0.25">
      <c r="C43" s="12" t="s">
        <v>31</v>
      </c>
      <c r="D43" s="12">
        <f>VLOOKUP(D10,カレンダー!$B:$D,3,0)</f>
        <v>1</v>
      </c>
      <c r="E43" s="12">
        <f>VLOOKUP(E10,カレンダー!$B:$D,3,0)</f>
        <v>1</v>
      </c>
      <c r="F43" s="12">
        <f>VLOOKUP(F10,カレンダー!$B:$D,3,0)</f>
        <v>1</v>
      </c>
      <c r="G43" s="12">
        <f>VLOOKUP(G10,カレンダー!$B:$D,3,0)</f>
        <v>1</v>
      </c>
      <c r="H43" s="12">
        <f>VLOOKUP(H10,カレンダー!$B:$D,3,0)</f>
        <v>1</v>
      </c>
      <c r="I43" s="12">
        <f>VLOOKUP(I10,カレンダー!$B:$D,3,0)</f>
        <v>1</v>
      </c>
      <c r="J43" s="12">
        <f>VLOOKUP(J10,カレンダー!$B:$D,3,0)</f>
        <v>2</v>
      </c>
      <c r="K43" s="2"/>
      <c r="L43" s="2"/>
    </row>
    <row r="44" spans="3:29" x14ac:dyDescent="0.25">
      <c r="C44" s="12" t="s">
        <v>24</v>
      </c>
      <c r="D44" s="11" t="e">
        <f t="shared" ref="D44:J44" si="4">IF(D43&gt;=1,VLOOKUP(D$6,$T:$V,3,0),"")</f>
        <v>#N/A</v>
      </c>
      <c r="E44" s="11" t="e">
        <f t="shared" si="4"/>
        <v>#N/A</v>
      </c>
      <c r="F44" s="11" t="str">
        <f t="shared" si="4"/>
        <v>対面3</v>
      </c>
      <c r="G44" s="11" t="str">
        <f t="shared" si="4"/>
        <v>リモート</v>
      </c>
      <c r="H44" s="11" t="str">
        <f t="shared" si="4"/>
        <v>対面2</v>
      </c>
      <c r="I44" s="11" t="e">
        <f t="shared" si="4"/>
        <v>#N/A</v>
      </c>
      <c r="J44" s="11" t="str">
        <f t="shared" si="4"/>
        <v>対面1</v>
      </c>
      <c r="K44" s="2"/>
      <c r="L44" s="2"/>
    </row>
    <row r="45" spans="3:29" x14ac:dyDescent="0.25">
      <c r="D45" s="3" t="str">
        <f t="shared" ref="D45:J45" si="5">$Y$7&amp;D$6</f>
        <v>3月3日</v>
      </c>
      <c r="E45" s="3" t="str">
        <f t="shared" si="5"/>
        <v>3月3月</v>
      </c>
      <c r="F45" s="3" t="str">
        <f t="shared" si="5"/>
        <v>3月3火</v>
      </c>
      <c r="G45" s="3" t="str">
        <f t="shared" si="5"/>
        <v>3月3水</v>
      </c>
      <c r="H45" s="3" t="str">
        <f t="shared" si="5"/>
        <v>3月3木</v>
      </c>
      <c r="I45" s="3" t="str">
        <f t="shared" si="5"/>
        <v>3月3金</v>
      </c>
      <c r="J45" s="3" t="str">
        <f t="shared" si="5"/>
        <v>3月3土</v>
      </c>
      <c r="K45" s="2"/>
      <c r="L45" s="2"/>
    </row>
    <row r="46" spans="3:29" x14ac:dyDescent="0.25">
      <c r="C46" s="12" t="s">
        <v>31</v>
      </c>
      <c r="D46" s="12">
        <f>VLOOKUP(D13,カレンダー!$B:$D,3,0)</f>
        <v>2</v>
      </c>
      <c r="E46" s="12">
        <f>VLOOKUP(E13,カレンダー!$B:$D,3,0)</f>
        <v>2</v>
      </c>
      <c r="F46" s="12">
        <f>VLOOKUP(F13,カレンダー!$B:$D,3,0)</f>
        <v>2</v>
      </c>
      <c r="G46" s="12">
        <f>VLOOKUP(G13,カレンダー!$B:$D,3,0)</f>
        <v>2</v>
      </c>
      <c r="H46" s="12">
        <f>VLOOKUP(H13,カレンダー!$B:$D,3,0)</f>
        <v>2</v>
      </c>
      <c r="I46" s="12">
        <f>VLOOKUP(I13,カレンダー!$B:$D,3,0)</f>
        <v>2</v>
      </c>
      <c r="J46" s="12">
        <f>VLOOKUP(J13,カレンダー!$B:$D,3,0)</f>
        <v>3</v>
      </c>
      <c r="K46" s="2"/>
      <c r="L46" s="2"/>
    </row>
    <row r="47" spans="3:29" x14ac:dyDescent="0.25">
      <c r="C47" s="12" t="s">
        <v>24</v>
      </c>
      <c r="D47" s="11" t="e">
        <f t="shared" ref="D47:J47" si="6">IF(D46&gt;=1,VLOOKUP(D$6,$T:$V,3,0),"")</f>
        <v>#N/A</v>
      </c>
      <c r="E47" s="11" t="e">
        <f t="shared" si="6"/>
        <v>#N/A</v>
      </c>
      <c r="F47" s="11" t="str">
        <f t="shared" si="6"/>
        <v>対面3</v>
      </c>
      <c r="G47" s="11" t="str">
        <f t="shared" si="6"/>
        <v>リモート</v>
      </c>
      <c r="H47" s="11" t="str">
        <f t="shared" si="6"/>
        <v>対面2</v>
      </c>
      <c r="I47" s="11" t="e">
        <f t="shared" si="6"/>
        <v>#N/A</v>
      </c>
      <c r="J47" s="11" t="str">
        <f t="shared" si="6"/>
        <v>対面1</v>
      </c>
      <c r="K47" s="2"/>
      <c r="L47" s="2"/>
    </row>
    <row r="48" spans="3:29" x14ac:dyDescent="0.25">
      <c r="D48" s="3" t="str">
        <f t="shared" ref="D48:J48" si="7">$Z$7&amp;D$6</f>
        <v>3月4日</v>
      </c>
      <c r="E48" s="3" t="str">
        <f t="shared" si="7"/>
        <v>3月4月</v>
      </c>
      <c r="F48" s="3" t="str">
        <f t="shared" si="7"/>
        <v>3月4火</v>
      </c>
      <c r="G48" s="3" t="str">
        <f t="shared" si="7"/>
        <v>3月4水</v>
      </c>
      <c r="H48" s="3" t="str">
        <f t="shared" si="7"/>
        <v>3月4木</v>
      </c>
      <c r="I48" s="3" t="str">
        <f t="shared" si="7"/>
        <v>3月4金</v>
      </c>
      <c r="J48" s="3" t="str">
        <f t="shared" si="7"/>
        <v>3月4土</v>
      </c>
      <c r="K48" s="2"/>
      <c r="L48" s="2"/>
    </row>
    <row r="49" spans="3:12" x14ac:dyDescent="0.25">
      <c r="C49" s="12" t="s">
        <v>31</v>
      </c>
      <c r="D49" s="12">
        <f>VLOOKUP(D16,カレンダー!$B:$D,3,0)</f>
        <v>3</v>
      </c>
      <c r="E49" s="12">
        <f>VLOOKUP(E16,カレンダー!$B:$D,3,0)</f>
        <v>3</v>
      </c>
      <c r="F49" s="12">
        <f>VLOOKUP(F16,カレンダー!$B:$D,3,0)</f>
        <v>3</v>
      </c>
      <c r="G49" s="12">
        <f>VLOOKUP(G16,カレンダー!$B:$D,3,0)</f>
        <v>3</v>
      </c>
      <c r="H49" s="12">
        <f>VLOOKUP(H16,カレンダー!$B:$D,3,0)</f>
        <v>3</v>
      </c>
      <c r="I49" s="12">
        <f>VLOOKUP(I16,カレンダー!$B:$D,3,0)</f>
        <v>3</v>
      </c>
      <c r="J49" s="12">
        <f>VLOOKUP(J16,カレンダー!$B:$D,3,0)</f>
        <v>0</v>
      </c>
      <c r="K49" s="2"/>
      <c r="L49" s="2"/>
    </row>
    <row r="50" spans="3:12" x14ac:dyDescent="0.25">
      <c r="C50" s="12" t="s">
        <v>24</v>
      </c>
      <c r="D50" s="11" t="e">
        <f t="shared" ref="D50:J50" si="8">IF(D49&gt;=1,VLOOKUP(D$6,$T:$V,3,0),"")</f>
        <v>#N/A</v>
      </c>
      <c r="E50" s="11" t="e">
        <f t="shared" si="8"/>
        <v>#N/A</v>
      </c>
      <c r="F50" s="11" t="str">
        <f t="shared" si="8"/>
        <v>対面3</v>
      </c>
      <c r="G50" s="11" t="str">
        <f t="shared" si="8"/>
        <v>リモート</v>
      </c>
      <c r="H50" s="11" t="str">
        <f t="shared" si="8"/>
        <v>対面2</v>
      </c>
      <c r="I50" s="11" t="e">
        <f t="shared" si="8"/>
        <v>#N/A</v>
      </c>
      <c r="J50" s="11" t="str">
        <f t="shared" si="8"/>
        <v/>
      </c>
      <c r="K50" s="2"/>
      <c r="L50" s="2"/>
    </row>
    <row r="51" spans="3:12" x14ac:dyDescent="0.25">
      <c r="D51" s="3" t="str">
        <f t="shared" ref="D51:J51" si="9">$AA$7&amp;D$6</f>
        <v>3月5日</v>
      </c>
      <c r="E51" s="3" t="str">
        <f t="shared" si="9"/>
        <v>3月5月</v>
      </c>
      <c r="F51" s="3" t="str">
        <f t="shared" si="9"/>
        <v>3月5火</v>
      </c>
      <c r="G51" s="3" t="str">
        <f t="shared" si="9"/>
        <v>3月5水</v>
      </c>
      <c r="H51" s="3" t="str">
        <f t="shared" si="9"/>
        <v>3月5木</v>
      </c>
      <c r="I51" s="3" t="str">
        <f t="shared" si="9"/>
        <v>3月5金</v>
      </c>
      <c r="J51" s="3" t="str">
        <f t="shared" si="9"/>
        <v>3月5土</v>
      </c>
      <c r="L51" s="2"/>
    </row>
    <row r="52" spans="3:12" x14ac:dyDescent="0.25">
      <c r="C52" s="12" t="s">
        <v>31</v>
      </c>
      <c r="D52" s="12">
        <f>VLOOKUP(D19,カレンダー!$B:$D,3,0)</f>
        <v>0</v>
      </c>
      <c r="E52" s="12">
        <f>VLOOKUP(E19,カレンダー!$B:$D,3,0)</f>
        <v>0</v>
      </c>
      <c r="F52" s="12">
        <f>VLOOKUP(F19,カレンダー!$B:$D,3,0)</f>
        <v>0</v>
      </c>
      <c r="G52" s="12">
        <f>VLOOKUP(G19,カレンダー!$B:$D,3,0)</f>
        <v>0</v>
      </c>
      <c r="H52" s="12">
        <f>VLOOKUP(H19,カレンダー!$B:$D,3,0)</f>
        <v>0</v>
      </c>
      <c r="I52" s="12">
        <f>IFERROR(VLOOKUP(I19,カレンダー!$B:$D,3,0),0)</f>
        <v>0</v>
      </c>
      <c r="J52" s="12">
        <f>VLOOKUP(J19,カレンダー!$B:$D,3,0)</f>
        <v>0</v>
      </c>
      <c r="L52" s="2"/>
    </row>
    <row r="53" spans="3:12" x14ac:dyDescent="0.25">
      <c r="C53" s="12" t="s">
        <v>24</v>
      </c>
      <c r="D53" s="11" t="str">
        <f t="shared" ref="D53:J53" si="10">IF(D52&gt;=1,VLOOKUP(D$6,$T:$V,3,0),"")</f>
        <v/>
      </c>
      <c r="E53" s="11" t="str">
        <f t="shared" si="10"/>
        <v/>
      </c>
      <c r="F53" s="11" t="str">
        <f t="shared" si="10"/>
        <v/>
      </c>
      <c r="G53" s="11" t="str">
        <f t="shared" si="10"/>
        <v/>
      </c>
      <c r="H53" s="11" t="str">
        <f t="shared" si="10"/>
        <v/>
      </c>
      <c r="I53" s="11" t="str">
        <f t="shared" si="10"/>
        <v/>
      </c>
      <c r="J53" s="11" t="str">
        <f t="shared" si="10"/>
        <v/>
      </c>
      <c r="L53" s="2"/>
    </row>
    <row r="54" spans="3:12" x14ac:dyDescent="0.25">
      <c r="D54" s="3" t="str">
        <f t="shared" ref="D54:J54" si="11">$AB$7&amp;D$6</f>
        <v>3月6日</v>
      </c>
      <c r="E54" s="3" t="str">
        <f t="shared" si="11"/>
        <v>3月6月</v>
      </c>
      <c r="F54" s="3" t="str">
        <f t="shared" si="11"/>
        <v>3月6火</v>
      </c>
      <c r="G54" s="3" t="str">
        <f t="shared" si="11"/>
        <v>3月6水</v>
      </c>
      <c r="H54" s="3" t="str">
        <f t="shared" si="11"/>
        <v>3月6木</v>
      </c>
      <c r="I54" s="3" t="str">
        <f t="shared" si="11"/>
        <v>3月6金</v>
      </c>
      <c r="J54" s="3" t="str">
        <f t="shared" si="11"/>
        <v>3月6土</v>
      </c>
      <c r="L54" s="2"/>
    </row>
    <row r="55" spans="3:12" x14ac:dyDescent="0.25">
      <c r="D55" s="3"/>
      <c r="E55" s="3"/>
      <c r="F55" s="3"/>
      <c r="G55" s="3"/>
      <c r="J55" s="2"/>
      <c r="L55" s="2"/>
    </row>
    <row r="56" spans="3:12" x14ac:dyDescent="0.25">
      <c r="D56" s="3"/>
      <c r="E56" s="3"/>
      <c r="F56" s="3"/>
      <c r="G56" s="3"/>
      <c r="J56" s="2"/>
      <c r="L56" s="2"/>
    </row>
    <row r="57" spans="3:12" x14ac:dyDescent="0.25">
      <c r="D57" s="3"/>
      <c r="E57" s="3"/>
      <c r="F57" s="3"/>
      <c r="G57" s="3"/>
      <c r="J57" s="2"/>
      <c r="L57" s="2"/>
    </row>
    <row r="58" spans="3:12" x14ac:dyDescent="0.25">
      <c r="D58" s="3"/>
      <c r="E58" s="3"/>
      <c r="F58" s="3"/>
      <c r="G58" s="3"/>
      <c r="J58" s="2"/>
      <c r="L58" s="2"/>
    </row>
    <row r="59" spans="3:12" x14ac:dyDescent="0.25">
      <c r="L59" s="2"/>
    </row>
    <row r="60" spans="3:12" ht="14.45" customHeight="1" x14ac:dyDescent="0.25">
      <c r="L60" s="2"/>
    </row>
    <row r="61" spans="3:12" x14ac:dyDescent="0.25">
      <c r="L61" s="2"/>
    </row>
    <row r="62" spans="3:12" x14ac:dyDescent="0.25">
      <c r="L62" s="2"/>
    </row>
  </sheetData>
  <mergeCells count="14">
    <mergeCell ref="C5:J5"/>
    <mergeCell ref="E1:F3"/>
    <mergeCell ref="G2:J3"/>
    <mergeCell ref="C27:D27"/>
    <mergeCell ref="O1:S3"/>
    <mergeCell ref="O10:Q10"/>
    <mergeCell ref="O13:Q13"/>
    <mergeCell ref="K2:M3"/>
    <mergeCell ref="C29:D29"/>
    <mergeCell ref="C28:D28"/>
    <mergeCell ref="C31:H31"/>
    <mergeCell ref="O9:Q9"/>
    <mergeCell ref="J29:J30"/>
    <mergeCell ref="O12:Q12"/>
  </mergeCells>
  <phoneticPr fontId="2"/>
  <conditionalFormatting sqref="C5:J24">
    <cfRule type="containsText" dxfId="2" priority="2" operator="containsText" text="休講">
      <formula>NOT(ISERROR(SEARCH("休講",C5)))</formula>
    </cfRule>
  </conditionalFormatting>
  <conditionalFormatting sqref="E27:E29 G27:G29 J27:J29">
    <cfRule type="notContainsBlanks" dxfId="1" priority="1">
      <formula>LEN(TRIM(E27))&gt;0</formula>
    </cfRule>
  </conditionalFormatting>
  <conditionalFormatting sqref="K24:K27">
    <cfRule type="notContainsBlanks" dxfId="0" priority="14">
      <formula>LEN(TRIM(K24))&gt;0</formula>
    </cfRule>
  </conditionalFormatting>
  <dataValidations count="3">
    <dataValidation type="list" allowBlank="1" showInputMessage="1" showErrorMessage="1" sqref="W5" xr:uid="{00000000-0002-0000-0200-000000000000}">
      <formula1>"3月,4月,5月,6月,7月,8月,9月,10月,11月,12月,1月,2月"</formula1>
    </dataValidation>
    <dataValidation type="list" allowBlank="1" showInputMessage="1" showErrorMessage="1" sqref="T8:T11" xr:uid="{00000000-0002-0000-0200-000001000000}">
      <formula1>"月,火,水,木,金,土"</formula1>
    </dataValidation>
    <dataValidation allowBlank="1" showInputMessage="1" sqref="O10:Q10 O13:Q13" xr:uid="{00000000-0002-0000-0200-000002000000}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topLeftCell="N8" workbookViewId="0">
      <selection activeCell="R18" sqref="R18"/>
    </sheetView>
  </sheetViews>
  <sheetFormatPr defaultRowHeight="18" x14ac:dyDescent="0.25"/>
  <cols>
    <col min="1" max="1" width="14.5" customWidth="1"/>
    <col min="2" max="3" width="7.875" style="45" customWidth="1"/>
    <col min="4" max="4" width="14.625" customWidth="1"/>
    <col min="5" max="5" width="12.625" customWidth="1"/>
    <col min="6" max="6" width="24.25" style="56" customWidth="1"/>
    <col min="7" max="7" width="9.625" customWidth="1"/>
    <col min="8" max="8" width="3.125" customWidth="1"/>
    <col min="9" max="9" width="14.5" customWidth="1"/>
    <col min="10" max="11" width="7.875" style="45" customWidth="1"/>
    <col min="12" max="12" width="14.625" customWidth="1"/>
    <col min="13" max="13" width="12.625" customWidth="1"/>
    <col min="14" max="14" width="23" bestFit="1" customWidth="1"/>
    <col min="15" max="15" width="9.625" customWidth="1"/>
    <col min="16" max="16" width="5.5" customWidth="1"/>
    <col min="17" max="17" width="14.5" customWidth="1"/>
    <col min="18" max="19" width="7.875" style="45" customWidth="1"/>
    <col min="20" max="20" width="14.625" customWidth="1"/>
    <col min="21" max="21" width="12.625" customWidth="1"/>
    <col min="22" max="22" width="22.625" bestFit="1" customWidth="1"/>
    <col min="23" max="23" width="11" customWidth="1"/>
    <col min="24" max="24" width="2" customWidth="1"/>
    <col min="257" max="257" width="14.5" customWidth="1"/>
    <col min="258" max="259" width="7.875" customWidth="1"/>
    <col min="260" max="260" width="14.625" customWidth="1"/>
    <col min="261" max="261" width="12.625" customWidth="1"/>
    <col min="262" max="262" width="24.25" customWidth="1"/>
    <col min="263" max="263" width="9.625" customWidth="1"/>
    <col min="264" max="264" width="3.125" customWidth="1"/>
    <col min="265" max="265" width="14.5" customWidth="1"/>
    <col min="266" max="267" width="7.875" customWidth="1"/>
    <col min="268" max="268" width="14.625" customWidth="1"/>
    <col min="269" max="269" width="12.625" customWidth="1"/>
    <col min="270" max="270" width="23" bestFit="1" customWidth="1"/>
    <col min="271" max="271" width="9.625" customWidth="1"/>
    <col min="272" max="272" width="5.5" customWidth="1"/>
    <col min="273" max="273" width="14.5" customWidth="1"/>
    <col min="274" max="275" width="7.875" customWidth="1"/>
    <col min="276" max="276" width="14.625" customWidth="1"/>
    <col min="277" max="277" width="12.625" customWidth="1"/>
    <col min="278" max="278" width="22.625" bestFit="1" customWidth="1"/>
    <col min="279" max="279" width="11" customWidth="1"/>
    <col min="280" max="280" width="2" customWidth="1"/>
    <col min="513" max="513" width="14.5" customWidth="1"/>
    <col min="514" max="515" width="7.875" customWidth="1"/>
    <col min="516" max="516" width="14.625" customWidth="1"/>
    <col min="517" max="517" width="12.625" customWidth="1"/>
    <col min="518" max="518" width="24.25" customWidth="1"/>
    <col min="519" max="519" width="9.625" customWidth="1"/>
    <col min="520" max="520" width="3.125" customWidth="1"/>
    <col min="521" max="521" width="14.5" customWidth="1"/>
    <col min="522" max="523" width="7.875" customWidth="1"/>
    <col min="524" max="524" width="14.625" customWidth="1"/>
    <col min="525" max="525" width="12.625" customWidth="1"/>
    <col min="526" max="526" width="23" bestFit="1" customWidth="1"/>
    <col min="527" max="527" width="9.625" customWidth="1"/>
    <col min="528" max="528" width="5.5" customWidth="1"/>
    <col min="529" max="529" width="14.5" customWidth="1"/>
    <col min="530" max="531" width="7.875" customWidth="1"/>
    <col min="532" max="532" width="14.625" customWidth="1"/>
    <col min="533" max="533" width="12.625" customWidth="1"/>
    <col min="534" max="534" width="22.625" bestFit="1" customWidth="1"/>
    <col min="535" max="535" width="11" customWidth="1"/>
    <col min="536" max="536" width="2" customWidth="1"/>
    <col min="769" max="769" width="14.5" customWidth="1"/>
    <col min="770" max="771" width="7.875" customWidth="1"/>
    <col min="772" max="772" width="14.625" customWidth="1"/>
    <col min="773" max="773" width="12.625" customWidth="1"/>
    <col min="774" max="774" width="24.25" customWidth="1"/>
    <col min="775" max="775" width="9.625" customWidth="1"/>
    <col min="776" max="776" width="3.125" customWidth="1"/>
    <col min="777" max="777" width="14.5" customWidth="1"/>
    <col min="778" max="779" width="7.875" customWidth="1"/>
    <col min="780" max="780" width="14.625" customWidth="1"/>
    <col min="781" max="781" width="12.625" customWidth="1"/>
    <col min="782" max="782" width="23" bestFit="1" customWidth="1"/>
    <col min="783" max="783" width="9.625" customWidth="1"/>
    <col min="784" max="784" width="5.5" customWidth="1"/>
    <col min="785" max="785" width="14.5" customWidth="1"/>
    <col min="786" max="787" width="7.875" customWidth="1"/>
    <col min="788" max="788" width="14.625" customWidth="1"/>
    <col min="789" max="789" width="12.625" customWidth="1"/>
    <col min="790" max="790" width="22.625" bestFit="1" customWidth="1"/>
    <col min="791" max="791" width="11" customWidth="1"/>
    <col min="792" max="792" width="2" customWidth="1"/>
    <col min="1025" max="1025" width="14.5" customWidth="1"/>
    <col min="1026" max="1027" width="7.875" customWidth="1"/>
    <col min="1028" max="1028" width="14.625" customWidth="1"/>
    <col min="1029" max="1029" width="12.625" customWidth="1"/>
    <col min="1030" max="1030" width="24.25" customWidth="1"/>
    <col min="1031" max="1031" width="9.625" customWidth="1"/>
    <col min="1032" max="1032" width="3.125" customWidth="1"/>
    <col min="1033" max="1033" width="14.5" customWidth="1"/>
    <col min="1034" max="1035" width="7.875" customWidth="1"/>
    <col min="1036" max="1036" width="14.625" customWidth="1"/>
    <col min="1037" max="1037" width="12.625" customWidth="1"/>
    <col min="1038" max="1038" width="23" bestFit="1" customWidth="1"/>
    <col min="1039" max="1039" width="9.625" customWidth="1"/>
    <col min="1040" max="1040" width="5.5" customWidth="1"/>
    <col min="1041" max="1041" width="14.5" customWidth="1"/>
    <col min="1042" max="1043" width="7.875" customWidth="1"/>
    <col min="1044" max="1044" width="14.625" customWidth="1"/>
    <col min="1045" max="1045" width="12.625" customWidth="1"/>
    <col min="1046" max="1046" width="22.625" bestFit="1" customWidth="1"/>
    <col min="1047" max="1047" width="11" customWidth="1"/>
    <col min="1048" max="1048" width="2" customWidth="1"/>
    <col min="1281" max="1281" width="14.5" customWidth="1"/>
    <col min="1282" max="1283" width="7.875" customWidth="1"/>
    <col min="1284" max="1284" width="14.625" customWidth="1"/>
    <col min="1285" max="1285" width="12.625" customWidth="1"/>
    <col min="1286" max="1286" width="24.25" customWidth="1"/>
    <col min="1287" max="1287" width="9.625" customWidth="1"/>
    <col min="1288" max="1288" width="3.125" customWidth="1"/>
    <col min="1289" max="1289" width="14.5" customWidth="1"/>
    <col min="1290" max="1291" width="7.875" customWidth="1"/>
    <col min="1292" max="1292" width="14.625" customWidth="1"/>
    <col min="1293" max="1293" width="12.625" customWidth="1"/>
    <col min="1294" max="1294" width="23" bestFit="1" customWidth="1"/>
    <col min="1295" max="1295" width="9.625" customWidth="1"/>
    <col min="1296" max="1296" width="5.5" customWidth="1"/>
    <col min="1297" max="1297" width="14.5" customWidth="1"/>
    <col min="1298" max="1299" width="7.875" customWidth="1"/>
    <col min="1300" max="1300" width="14.625" customWidth="1"/>
    <col min="1301" max="1301" width="12.625" customWidth="1"/>
    <col min="1302" max="1302" width="22.625" bestFit="1" customWidth="1"/>
    <col min="1303" max="1303" width="11" customWidth="1"/>
    <col min="1304" max="1304" width="2" customWidth="1"/>
    <col min="1537" max="1537" width="14.5" customWidth="1"/>
    <col min="1538" max="1539" width="7.875" customWidth="1"/>
    <col min="1540" max="1540" width="14.625" customWidth="1"/>
    <col min="1541" max="1541" width="12.625" customWidth="1"/>
    <col min="1542" max="1542" width="24.25" customWidth="1"/>
    <col min="1543" max="1543" width="9.625" customWidth="1"/>
    <col min="1544" max="1544" width="3.125" customWidth="1"/>
    <col min="1545" max="1545" width="14.5" customWidth="1"/>
    <col min="1546" max="1547" width="7.875" customWidth="1"/>
    <col min="1548" max="1548" width="14.625" customWidth="1"/>
    <col min="1549" max="1549" width="12.625" customWidth="1"/>
    <col min="1550" max="1550" width="23" bestFit="1" customWidth="1"/>
    <col min="1551" max="1551" width="9.625" customWidth="1"/>
    <col min="1552" max="1552" width="5.5" customWidth="1"/>
    <col min="1553" max="1553" width="14.5" customWidth="1"/>
    <col min="1554" max="1555" width="7.875" customWidth="1"/>
    <col min="1556" max="1556" width="14.625" customWidth="1"/>
    <col min="1557" max="1557" width="12.625" customWidth="1"/>
    <col min="1558" max="1558" width="22.625" bestFit="1" customWidth="1"/>
    <col min="1559" max="1559" width="11" customWidth="1"/>
    <col min="1560" max="1560" width="2" customWidth="1"/>
    <col min="1793" max="1793" width="14.5" customWidth="1"/>
    <col min="1794" max="1795" width="7.875" customWidth="1"/>
    <col min="1796" max="1796" width="14.625" customWidth="1"/>
    <col min="1797" max="1797" width="12.625" customWidth="1"/>
    <col min="1798" max="1798" width="24.25" customWidth="1"/>
    <col min="1799" max="1799" width="9.625" customWidth="1"/>
    <col min="1800" max="1800" width="3.125" customWidth="1"/>
    <col min="1801" max="1801" width="14.5" customWidth="1"/>
    <col min="1802" max="1803" width="7.875" customWidth="1"/>
    <col min="1804" max="1804" width="14.625" customWidth="1"/>
    <col min="1805" max="1805" width="12.625" customWidth="1"/>
    <col min="1806" max="1806" width="23" bestFit="1" customWidth="1"/>
    <col min="1807" max="1807" width="9.625" customWidth="1"/>
    <col min="1808" max="1808" width="5.5" customWidth="1"/>
    <col min="1809" max="1809" width="14.5" customWidth="1"/>
    <col min="1810" max="1811" width="7.875" customWidth="1"/>
    <col min="1812" max="1812" width="14.625" customWidth="1"/>
    <col min="1813" max="1813" width="12.625" customWidth="1"/>
    <col min="1814" max="1814" width="22.625" bestFit="1" customWidth="1"/>
    <col min="1815" max="1815" width="11" customWidth="1"/>
    <col min="1816" max="1816" width="2" customWidth="1"/>
    <col min="2049" max="2049" width="14.5" customWidth="1"/>
    <col min="2050" max="2051" width="7.875" customWidth="1"/>
    <col min="2052" max="2052" width="14.625" customWidth="1"/>
    <col min="2053" max="2053" width="12.625" customWidth="1"/>
    <col min="2054" max="2054" width="24.25" customWidth="1"/>
    <col min="2055" max="2055" width="9.625" customWidth="1"/>
    <col min="2056" max="2056" width="3.125" customWidth="1"/>
    <col min="2057" max="2057" width="14.5" customWidth="1"/>
    <col min="2058" max="2059" width="7.875" customWidth="1"/>
    <col min="2060" max="2060" width="14.625" customWidth="1"/>
    <col min="2061" max="2061" width="12.625" customWidth="1"/>
    <col min="2062" max="2062" width="23" bestFit="1" customWidth="1"/>
    <col min="2063" max="2063" width="9.625" customWidth="1"/>
    <col min="2064" max="2064" width="5.5" customWidth="1"/>
    <col min="2065" max="2065" width="14.5" customWidth="1"/>
    <col min="2066" max="2067" width="7.875" customWidth="1"/>
    <col min="2068" max="2068" width="14.625" customWidth="1"/>
    <col min="2069" max="2069" width="12.625" customWidth="1"/>
    <col min="2070" max="2070" width="22.625" bestFit="1" customWidth="1"/>
    <col min="2071" max="2071" width="11" customWidth="1"/>
    <col min="2072" max="2072" width="2" customWidth="1"/>
    <col min="2305" max="2305" width="14.5" customWidth="1"/>
    <col min="2306" max="2307" width="7.875" customWidth="1"/>
    <col min="2308" max="2308" width="14.625" customWidth="1"/>
    <col min="2309" max="2309" width="12.625" customWidth="1"/>
    <col min="2310" max="2310" width="24.25" customWidth="1"/>
    <col min="2311" max="2311" width="9.625" customWidth="1"/>
    <col min="2312" max="2312" width="3.125" customWidth="1"/>
    <col min="2313" max="2313" width="14.5" customWidth="1"/>
    <col min="2314" max="2315" width="7.875" customWidth="1"/>
    <col min="2316" max="2316" width="14.625" customWidth="1"/>
    <col min="2317" max="2317" width="12.625" customWidth="1"/>
    <col min="2318" max="2318" width="23" bestFit="1" customWidth="1"/>
    <col min="2319" max="2319" width="9.625" customWidth="1"/>
    <col min="2320" max="2320" width="5.5" customWidth="1"/>
    <col min="2321" max="2321" width="14.5" customWidth="1"/>
    <col min="2322" max="2323" width="7.875" customWidth="1"/>
    <col min="2324" max="2324" width="14.625" customWidth="1"/>
    <col min="2325" max="2325" width="12.625" customWidth="1"/>
    <col min="2326" max="2326" width="22.625" bestFit="1" customWidth="1"/>
    <col min="2327" max="2327" width="11" customWidth="1"/>
    <col min="2328" max="2328" width="2" customWidth="1"/>
    <col min="2561" max="2561" width="14.5" customWidth="1"/>
    <col min="2562" max="2563" width="7.875" customWidth="1"/>
    <col min="2564" max="2564" width="14.625" customWidth="1"/>
    <col min="2565" max="2565" width="12.625" customWidth="1"/>
    <col min="2566" max="2566" width="24.25" customWidth="1"/>
    <col min="2567" max="2567" width="9.625" customWidth="1"/>
    <col min="2568" max="2568" width="3.125" customWidth="1"/>
    <col min="2569" max="2569" width="14.5" customWidth="1"/>
    <col min="2570" max="2571" width="7.875" customWidth="1"/>
    <col min="2572" max="2572" width="14.625" customWidth="1"/>
    <col min="2573" max="2573" width="12.625" customWidth="1"/>
    <col min="2574" max="2574" width="23" bestFit="1" customWidth="1"/>
    <col min="2575" max="2575" width="9.625" customWidth="1"/>
    <col min="2576" max="2576" width="5.5" customWidth="1"/>
    <col min="2577" max="2577" width="14.5" customWidth="1"/>
    <col min="2578" max="2579" width="7.875" customWidth="1"/>
    <col min="2580" max="2580" width="14.625" customWidth="1"/>
    <col min="2581" max="2581" width="12.625" customWidth="1"/>
    <col min="2582" max="2582" width="22.625" bestFit="1" customWidth="1"/>
    <col min="2583" max="2583" width="11" customWidth="1"/>
    <col min="2584" max="2584" width="2" customWidth="1"/>
    <col min="2817" max="2817" width="14.5" customWidth="1"/>
    <col min="2818" max="2819" width="7.875" customWidth="1"/>
    <col min="2820" max="2820" width="14.625" customWidth="1"/>
    <col min="2821" max="2821" width="12.625" customWidth="1"/>
    <col min="2822" max="2822" width="24.25" customWidth="1"/>
    <col min="2823" max="2823" width="9.625" customWidth="1"/>
    <col min="2824" max="2824" width="3.125" customWidth="1"/>
    <col min="2825" max="2825" width="14.5" customWidth="1"/>
    <col min="2826" max="2827" width="7.875" customWidth="1"/>
    <col min="2828" max="2828" width="14.625" customWidth="1"/>
    <col min="2829" max="2829" width="12.625" customWidth="1"/>
    <col min="2830" max="2830" width="23" bestFit="1" customWidth="1"/>
    <col min="2831" max="2831" width="9.625" customWidth="1"/>
    <col min="2832" max="2832" width="5.5" customWidth="1"/>
    <col min="2833" max="2833" width="14.5" customWidth="1"/>
    <col min="2834" max="2835" width="7.875" customWidth="1"/>
    <col min="2836" max="2836" width="14.625" customWidth="1"/>
    <col min="2837" max="2837" width="12.625" customWidth="1"/>
    <col min="2838" max="2838" width="22.625" bestFit="1" customWidth="1"/>
    <col min="2839" max="2839" width="11" customWidth="1"/>
    <col min="2840" max="2840" width="2" customWidth="1"/>
    <col min="3073" max="3073" width="14.5" customWidth="1"/>
    <col min="3074" max="3075" width="7.875" customWidth="1"/>
    <col min="3076" max="3076" width="14.625" customWidth="1"/>
    <col min="3077" max="3077" width="12.625" customWidth="1"/>
    <col min="3078" max="3078" width="24.25" customWidth="1"/>
    <col min="3079" max="3079" width="9.625" customWidth="1"/>
    <col min="3080" max="3080" width="3.125" customWidth="1"/>
    <col min="3081" max="3081" width="14.5" customWidth="1"/>
    <col min="3082" max="3083" width="7.875" customWidth="1"/>
    <col min="3084" max="3084" width="14.625" customWidth="1"/>
    <col min="3085" max="3085" width="12.625" customWidth="1"/>
    <col min="3086" max="3086" width="23" bestFit="1" customWidth="1"/>
    <col min="3087" max="3087" width="9.625" customWidth="1"/>
    <col min="3088" max="3088" width="5.5" customWidth="1"/>
    <col min="3089" max="3089" width="14.5" customWidth="1"/>
    <col min="3090" max="3091" width="7.875" customWidth="1"/>
    <col min="3092" max="3092" width="14.625" customWidth="1"/>
    <col min="3093" max="3093" width="12.625" customWidth="1"/>
    <col min="3094" max="3094" width="22.625" bestFit="1" customWidth="1"/>
    <col min="3095" max="3095" width="11" customWidth="1"/>
    <col min="3096" max="3096" width="2" customWidth="1"/>
    <col min="3329" max="3329" width="14.5" customWidth="1"/>
    <col min="3330" max="3331" width="7.875" customWidth="1"/>
    <col min="3332" max="3332" width="14.625" customWidth="1"/>
    <col min="3333" max="3333" width="12.625" customWidth="1"/>
    <col min="3334" max="3334" width="24.25" customWidth="1"/>
    <col min="3335" max="3335" width="9.625" customWidth="1"/>
    <col min="3336" max="3336" width="3.125" customWidth="1"/>
    <col min="3337" max="3337" width="14.5" customWidth="1"/>
    <col min="3338" max="3339" width="7.875" customWidth="1"/>
    <col min="3340" max="3340" width="14.625" customWidth="1"/>
    <col min="3341" max="3341" width="12.625" customWidth="1"/>
    <col min="3342" max="3342" width="23" bestFit="1" customWidth="1"/>
    <col min="3343" max="3343" width="9.625" customWidth="1"/>
    <col min="3344" max="3344" width="5.5" customWidth="1"/>
    <col min="3345" max="3345" width="14.5" customWidth="1"/>
    <col min="3346" max="3347" width="7.875" customWidth="1"/>
    <col min="3348" max="3348" width="14.625" customWidth="1"/>
    <col min="3349" max="3349" width="12.625" customWidth="1"/>
    <col min="3350" max="3350" width="22.625" bestFit="1" customWidth="1"/>
    <col min="3351" max="3351" width="11" customWidth="1"/>
    <col min="3352" max="3352" width="2" customWidth="1"/>
    <col min="3585" max="3585" width="14.5" customWidth="1"/>
    <col min="3586" max="3587" width="7.875" customWidth="1"/>
    <col min="3588" max="3588" width="14.625" customWidth="1"/>
    <col min="3589" max="3589" width="12.625" customWidth="1"/>
    <col min="3590" max="3590" width="24.25" customWidth="1"/>
    <col min="3591" max="3591" width="9.625" customWidth="1"/>
    <col min="3592" max="3592" width="3.125" customWidth="1"/>
    <col min="3593" max="3593" width="14.5" customWidth="1"/>
    <col min="3594" max="3595" width="7.875" customWidth="1"/>
    <col min="3596" max="3596" width="14.625" customWidth="1"/>
    <col min="3597" max="3597" width="12.625" customWidth="1"/>
    <col min="3598" max="3598" width="23" bestFit="1" customWidth="1"/>
    <col min="3599" max="3599" width="9.625" customWidth="1"/>
    <col min="3600" max="3600" width="5.5" customWidth="1"/>
    <col min="3601" max="3601" width="14.5" customWidth="1"/>
    <col min="3602" max="3603" width="7.875" customWidth="1"/>
    <col min="3604" max="3604" width="14.625" customWidth="1"/>
    <col min="3605" max="3605" width="12.625" customWidth="1"/>
    <col min="3606" max="3606" width="22.625" bestFit="1" customWidth="1"/>
    <col min="3607" max="3607" width="11" customWidth="1"/>
    <col min="3608" max="3608" width="2" customWidth="1"/>
    <col min="3841" max="3841" width="14.5" customWidth="1"/>
    <col min="3842" max="3843" width="7.875" customWidth="1"/>
    <col min="3844" max="3844" width="14.625" customWidth="1"/>
    <col min="3845" max="3845" width="12.625" customWidth="1"/>
    <col min="3846" max="3846" width="24.25" customWidth="1"/>
    <col min="3847" max="3847" width="9.625" customWidth="1"/>
    <col min="3848" max="3848" width="3.125" customWidth="1"/>
    <col min="3849" max="3849" width="14.5" customWidth="1"/>
    <col min="3850" max="3851" width="7.875" customWidth="1"/>
    <col min="3852" max="3852" width="14.625" customWidth="1"/>
    <col min="3853" max="3853" width="12.625" customWidth="1"/>
    <col min="3854" max="3854" width="23" bestFit="1" customWidth="1"/>
    <col min="3855" max="3855" width="9.625" customWidth="1"/>
    <col min="3856" max="3856" width="5.5" customWidth="1"/>
    <col min="3857" max="3857" width="14.5" customWidth="1"/>
    <col min="3858" max="3859" width="7.875" customWidth="1"/>
    <col min="3860" max="3860" width="14.625" customWidth="1"/>
    <col min="3861" max="3861" width="12.625" customWidth="1"/>
    <col min="3862" max="3862" width="22.625" bestFit="1" customWidth="1"/>
    <col min="3863" max="3863" width="11" customWidth="1"/>
    <col min="3864" max="3864" width="2" customWidth="1"/>
    <col min="4097" max="4097" width="14.5" customWidth="1"/>
    <col min="4098" max="4099" width="7.875" customWidth="1"/>
    <col min="4100" max="4100" width="14.625" customWidth="1"/>
    <col min="4101" max="4101" width="12.625" customWidth="1"/>
    <col min="4102" max="4102" width="24.25" customWidth="1"/>
    <col min="4103" max="4103" width="9.625" customWidth="1"/>
    <col min="4104" max="4104" width="3.125" customWidth="1"/>
    <col min="4105" max="4105" width="14.5" customWidth="1"/>
    <col min="4106" max="4107" width="7.875" customWidth="1"/>
    <col min="4108" max="4108" width="14.625" customWidth="1"/>
    <col min="4109" max="4109" width="12.625" customWidth="1"/>
    <col min="4110" max="4110" width="23" bestFit="1" customWidth="1"/>
    <col min="4111" max="4111" width="9.625" customWidth="1"/>
    <col min="4112" max="4112" width="5.5" customWidth="1"/>
    <col min="4113" max="4113" width="14.5" customWidth="1"/>
    <col min="4114" max="4115" width="7.875" customWidth="1"/>
    <col min="4116" max="4116" width="14.625" customWidth="1"/>
    <col min="4117" max="4117" width="12.625" customWidth="1"/>
    <col min="4118" max="4118" width="22.625" bestFit="1" customWidth="1"/>
    <col min="4119" max="4119" width="11" customWidth="1"/>
    <col min="4120" max="4120" width="2" customWidth="1"/>
    <col min="4353" max="4353" width="14.5" customWidth="1"/>
    <col min="4354" max="4355" width="7.875" customWidth="1"/>
    <col min="4356" max="4356" width="14.625" customWidth="1"/>
    <col min="4357" max="4357" width="12.625" customWidth="1"/>
    <col min="4358" max="4358" width="24.25" customWidth="1"/>
    <col min="4359" max="4359" width="9.625" customWidth="1"/>
    <col min="4360" max="4360" width="3.125" customWidth="1"/>
    <col min="4361" max="4361" width="14.5" customWidth="1"/>
    <col min="4362" max="4363" width="7.875" customWidth="1"/>
    <col min="4364" max="4364" width="14.625" customWidth="1"/>
    <col min="4365" max="4365" width="12.625" customWidth="1"/>
    <col min="4366" max="4366" width="23" bestFit="1" customWidth="1"/>
    <col min="4367" max="4367" width="9.625" customWidth="1"/>
    <col min="4368" max="4368" width="5.5" customWidth="1"/>
    <col min="4369" max="4369" width="14.5" customWidth="1"/>
    <col min="4370" max="4371" width="7.875" customWidth="1"/>
    <col min="4372" max="4372" width="14.625" customWidth="1"/>
    <col min="4373" max="4373" width="12.625" customWidth="1"/>
    <col min="4374" max="4374" width="22.625" bestFit="1" customWidth="1"/>
    <col min="4375" max="4375" width="11" customWidth="1"/>
    <col min="4376" max="4376" width="2" customWidth="1"/>
    <col min="4609" max="4609" width="14.5" customWidth="1"/>
    <col min="4610" max="4611" width="7.875" customWidth="1"/>
    <col min="4612" max="4612" width="14.625" customWidth="1"/>
    <col min="4613" max="4613" width="12.625" customWidth="1"/>
    <col min="4614" max="4614" width="24.25" customWidth="1"/>
    <col min="4615" max="4615" width="9.625" customWidth="1"/>
    <col min="4616" max="4616" width="3.125" customWidth="1"/>
    <col min="4617" max="4617" width="14.5" customWidth="1"/>
    <col min="4618" max="4619" width="7.875" customWidth="1"/>
    <col min="4620" max="4620" width="14.625" customWidth="1"/>
    <col min="4621" max="4621" width="12.625" customWidth="1"/>
    <col min="4622" max="4622" width="23" bestFit="1" customWidth="1"/>
    <col min="4623" max="4623" width="9.625" customWidth="1"/>
    <col min="4624" max="4624" width="5.5" customWidth="1"/>
    <col min="4625" max="4625" width="14.5" customWidth="1"/>
    <col min="4626" max="4627" width="7.875" customWidth="1"/>
    <col min="4628" max="4628" width="14.625" customWidth="1"/>
    <col min="4629" max="4629" width="12.625" customWidth="1"/>
    <col min="4630" max="4630" width="22.625" bestFit="1" customWidth="1"/>
    <col min="4631" max="4631" width="11" customWidth="1"/>
    <col min="4632" max="4632" width="2" customWidth="1"/>
    <col min="4865" max="4865" width="14.5" customWidth="1"/>
    <col min="4866" max="4867" width="7.875" customWidth="1"/>
    <col min="4868" max="4868" width="14.625" customWidth="1"/>
    <col min="4869" max="4869" width="12.625" customWidth="1"/>
    <col min="4870" max="4870" width="24.25" customWidth="1"/>
    <col min="4871" max="4871" width="9.625" customWidth="1"/>
    <col min="4872" max="4872" width="3.125" customWidth="1"/>
    <col min="4873" max="4873" width="14.5" customWidth="1"/>
    <col min="4874" max="4875" width="7.875" customWidth="1"/>
    <col min="4876" max="4876" width="14.625" customWidth="1"/>
    <col min="4877" max="4877" width="12.625" customWidth="1"/>
    <col min="4878" max="4878" width="23" bestFit="1" customWidth="1"/>
    <col min="4879" max="4879" width="9.625" customWidth="1"/>
    <col min="4880" max="4880" width="5.5" customWidth="1"/>
    <col min="4881" max="4881" width="14.5" customWidth="1"/>
    <col min="4882" max="4883" width="7.875" customWidth="1"/>
    <col min="4884" max="4884" width="14.625" customWidth="1"/>
    <col min="4885" max="4885" width="12.625" customWidth="1"/>
    <col min="4886" max="4886" width="22.625" bestFit="1" customWidth="1"/>
    <col min="4887" max="4887" width="11" customWidth="1"/>
    <col min="4888" max="4888" width="2" customWidth="1"/>
    <col min="5121" max="5121" width="14.5" customWidth="1"/>
    <col min="5122" max="5123" width="7.875" customWidth="1"/>
    <col min="5124" max="5124" width="14.625" customWidth="1"/>
    <col min="5125" max="5125" width="12.625" customWidth="1"/>
    <col min="5126" max="5126" width="24.25" customWidth="1"/>
    <col min="5127" max="5127" width="9.625" customWidth="1"/>
    <col min="5128" max="5128" width="3.125" customWidth="1"/>
    <col min="5129" max="5129" width="14.5" customWidth="1"/>
    <col min="5130" max="5131" width="7.875" customWidth="1"/>
    <col min="5132" max="5132" width="14.625" customWidth="1"/>
    <col min="5133" max="5133" width="12.625" customWidth="1"/>
    <col min="5134" max="5134" width="23" bestFit="1" customWidth="1"/>
    <col min="5135" max="5135" width="9.625" customWidth="1"/>
    <col min="5136" max="5136" width="5.5" customWidth="1"/>
    <col min="5137" max="5137" width="14.5" customWidth="1"/>
    <col min="5138" max="5139" width="7.875" customWidth="1"/>
    <col min="5140" max="5140" width="14.625" customWidth="1"/>
    <col min="5141" max="5141" width="12.625" customWidth="1"/>
    <col min="5142" max="5142" width="22.625" bestFit="1" customWidth="1"/>
    <col min="5143" max="5143" width="11" customWidth="1"/>
    <col min="5144" max="5144" width="2" customWidth="1"/>
    <col min="5377" max="5377" width="14.5" customWidth="1"/>
    <col min="5378" max="5379" width="7.875" customWidth="1"/>
    <col min="5380" max="5380" width="14.625" customWidth="1"/>
    <col min="5381" max="5381" width="12.625" customWidth="1"/>
    <col min="5382" max="5382" width="24.25" customWidth="1"/>
    <col min="5383" max="5383" width="9.625" customWidth="1"/>
    <col min="5384" max="5384" width="3.125" customWidth="1"/>
    <col min="5385" max="5385" width="14.5" customWidth="1"/>
    <col min="5386" max="5387" width="7.875" customWidth="1"/>
    <col min="5388" max="5388" width="14.625" customWidth="1"/>
    <col min="5389" max="5389" width="12.625" customWidth="1"/>
    <col min="5390" max="5390" width="23" bestFit="1" customWidth="1"/>
    <col min="5391" max="5391" width="9.625" customWidth="1"/>
    <col min="5392" max="5392" width="5.5" customWidth="1"/>
    <col min="5393" max="5393" width="14.5" customWidth="1"/>
    <col min="5394" max="5395" width="7.875" customWidth="1"/>
    <col min="5396" max="5396" width="14.625" customWidth="1"/>
    <col min="5397" max="5397" width="12.625" customWidth="1"/>
    <col min="5398" max="5398" width="22.625" bestFit="1" customWidth="1"/>
    <col min="5399" max="5399" width="11" customWidth="1"/>
    <col min="5400" max="5400" width="2" customWidth="1"/>
    <col min="5633" max="5633" width="14.5" customWidth="1"/>
    <col min="5634" max="5635" width="7.875" customWidth="1"/>
    <col min="5636" max="5636" width="14.625" customWidth="1"/>
    <col min="5637" max="5637" width="12.625" customWidth="1"/>
    <col min="5638" max="5638" width="24.25" customWidth="1"/>
    <col min="5639" max="5639" width="9.625" customWidth="1"/>
    <col min="5640" max="5640" width="3.125" customWidth="1"/>
    <col min="5641" max="5641" width="14.5" customWidth="1"/>
    <col min="5642" max="5643" width="7.875" customWidth="1"/>
    <col min="5644" max="5644" width="14.625" customWidth="1"/>
    <col min="5645" max="5645" width="12.625" customWidth="1"/>
    <col min="5646" max="5646" width="23" bestFit="1" customWidth="1"/>
    <col min="5647" max="5647" width="9.625" customWidth="1"/>
    <col min="5648" max="5648" width="5.5" customWidth="1"/>
    <col min="5649" max="5649" width="14.5" customWidth="1"/>
    <col min="5650" max="5651" width="7.875" customWidth="1"/>
    <col min="5652" max="5652" width="14.625" customWidth="1"/>
    <col min="5653" max="5653" width="12.625" customWidth="1"/>
    <col min="5654" max="5654" width="22.625" bestFit="1" customWidth="1"/>
    <col min="5655" max="5655" width="11" customWidth="1"/>
    <col min="5656" max="5656" width="2" customWidth="1"/>
    <col min="5889" max="5889" width="14.5" customWidth="1"/>
    <col min="5890" max="5891" width="7.875" customWidth="1"/>
    <col min="5892" max="5892" width="14.625" customWidth="1"/>
    <col min="5893" max="5893" width="12.625" customWidth="1"/>
    <col min="5894" max="5894" width="24.25" customWidth="1"/>
    <col min="5895" max="5895" width="9.625" customWidth="1"/>
    <col min="5896" max="5896" width="3.125" customWidth="1"/>
    <col min="5897" max="5897" width="14.5" customWidth="1"/>
    <col min="5898" max="5899" width="7.875" customWidth="1"/>
    <col min="5900" max="5900" width="14.625" customWidth="1"/>
    <col min="5901" max="5901" width="12.625" customWidth="1"/>
    <col min="5902" max="5902" width="23" bestFit="1" customWidth="1"/>
    <col min="5903" max="5903" width="9.625" customWidth="1"/>
    <col min="5904" max="5904" width="5.5" customWidth="1"/>
    <col min="5905" max="5905" width="14.5" customWidth="1"/>
    <col min="5906" max="5907" width="7.875" customWidth="1"/>
    <col min="5908" max="5908" width="14.625" customWidth="1"/>
    <col min="5909" max="5909" width="12.625" customWidth="1"/>
    <col min="5910" max="5910" width="22.625" bestFit="1" customWidth="1"/>
    <col min="5911" max="5911" width="11" customWidth="1"/>
    <col min="5912" max="5912" width="2" customWidth="1"/>
    <col min="6145" max="6145" width="14.5" customWidth="1"/>
    <col min="6146" max="6147" width="7.875" customWidth="1"/>
    <col min="6148" max="6148" width="14.625" customWidth="1"/>
    <col min="6149" max="6149" width="12.625" customWidth="1"/>
    <col min="6150" max="6150" width="24.25" customWidth="1"/>
    <col min="6151" max="6151" width="9.625" customWidth="1"/>
    <col min="6152" max="6152" width="3.125" customWidth="1"/>
    <col min="6153" max="6153" width="14.5" customWidth="1"/>
    <col min="6154" max="6155" width="7.875" customWidth="1"/>
    <col min="6156" max="6156" width="14.625" customWidth="1"/>
    <col min="6157" max="6157" width="12.625" customWidth="1"/>
    <col min="6158" max="6158" width="23" bestFit="1" customWidth="1"/>
    <col min="6159" max="6159" width="9.625" customWidth="1"/>
    <col min="6160" max="6160" width="5.5" customWidth="1"/>
    <col min="6161" max="6161" width="14.5" customWidth="1"/>
    <col min="6162" max="6163" width="7.875" customWidth="1"/>
    <col min="6164" max="6164" width="14.625" customWidth="1"/>
    <col min="6165" max="6165" width="12.625" customWidth="1"/>
    <col min="6166" max="6166" width="22.625" bestFit="1" customWidth="1"/>
    <col min="6167" max="6167" width="11" customWidth="1"/>
    <col min="6168" max="6168" width="2" customWidth="1"/>
    <col min="6401" max="6401" width="14.5" customWidth="1"/>
    <col min="6402" max="6403" width="7.875" customWidth="1"/>
    <col min="6404" max="6404" width="14.625" customWidth="1"/>
    <col min="6405" max="6405" width="12.625" customWidth="1"/>
    <col min="6406" max="6406" width="24.25" customWidth="1"/>
    <col min="6407" max="6407" width="9.625" customWidth="1"/>
    <col min="6408" max="6408" width="3.125" customWidth="1"/>
    <col min="6409" max="6409" width="14.5" customWidth="1"/>
    <col min="6410" max="6411" width="7.875" customWidth="1"/>
    <col min="6412" max="6412" width="14.625" customWidth="1"/>
    <col min="6413" max="6413" width="12.625" customWidth="1"/>
    <col min="6414" max="6414" width="23" bestFit="1" customWidth="1"/>
    <col min="6415" max="6415" width="9.625" customWidth="1"/>
    <col min="6416" max="6416" width="5.5" customWidth="1"/>
    <col min="6417" max="6417" width="14.5" customWidth="1"/>
    <col min="6418" max="6419" width="7.875" customWidth="1"/>
    <col min="6420" max="6420" width="14.625" customWidth="1"/>
    <col min="6421" max="6421" width="12.625" customWidth="1"/>
    <col min="6422" max="6422" width="22.625" bestFit="1" customWidth="1"/>
    <col min="6423" max="6423" width="11" customWidth="1"/>
    <col min="6424" max="6424" width="2" customWidth="1"/>
    <col min="6657" max="6657" width="14.5" customWidth="1"/>
    <col min="6658" max="6659" width="7.875" customWidth="1"/>
    <col min="6660" max="6660" width="14.625" customWidth="1"/>
    <col min="6661" max="6661" width="12.625" customWidth="1"/>
    <col min="6662" max="6662" width="24.25" customWidth="1"/>
    <col min="6663" max="6663" width="9.625" customWidth="1"/>
    <col min="6664" max="6664" width="3.125" customWidth="1"/>
    <col min="6665" max="6665" width="14.5" customWidth="1"/>
    <col min="6666" max="6667" width="7.875" customWidth="1"/>
    <col min="6668" max="6668" width="14.625" customWidth="1"/>
    <col min="6669" max="6669" width="12.625" customWidth="1"/>
    <col min="6670" max="6670" width="23" bestFit="1" customWidth="1"/>
    <col min="6671" max="6671" width="9.625" customWidth="1"/>
    <col min="6672" max="6672" width="5.5" customWidth="1"/>
    <col min="6673" max="6673" width="14.5" customWidth="1"/>
    <col min="6674" max="6675" width="7.875" customWidth="1"/>
    <col min="6676" max="6676" width="14.625" customWidth="1"/>
    <col min="6677" max="6677" width="12.625" customWidth="1"/>
    <col min="6678" max="6678" width="22.625" bestFit="1" customWidth="1"/>
    <col min="6679" max="6679" width="11" customWidth="1"/>
    <col min="6680" max="6680" width="2" customWidth="1"/>
    <col min="6913" max="6913" width="14.5" customWidth="1"/>
    <col min="6914" max="6915" width="7.875" customWidth="1"/>
    <col min="6916" max="6916" width="14.625" customWidth="1"/>
    <col min="6917" max="6917" width="12.625" customWidth="1"/>
    <col min="6918" max="6918" width="24.25" customWidth="1"/>
    <col min="6919" max="6919" width="9.625" customWidth="1"/>
    <col min="6920" max="6920" width="3.125" customWidth="1"/>
    <col min="6921" max="6921" width="14.5" customWidth="1"/>
    <col min="6922" max="6923" width="7.875" customWidth="1"/>
    <col min="6924" max="6924" width="14.625" customWidth="1"/>
    <col min="6925" max="6925" width="12.625" customWidth="1"/>
    <col min="6926" max="6926" width="23" bestFit="1" customWidth="1"/>
    <col min="6927" max="6927" width="9.625" customWidth="1"/>
    <col min="6928" max="6928" width="5.5" customWidth="1"/>
    <col min="6929" max="6929" width="14.5" customWidth="1"/>
    <col min="6930" max="6931" width="7.875" customWidth="1"/>
    <col min="6932" max="6932" width="14.625" customWidth="1"/>
    <col min="6933" max="6933" width="12.625" customWidth="1"/>
    <col min="6934" max="6934" width="22.625" bestFit="1" customWidth="1"/>
    <col min="6935" max="6935" width="11" customWidth="1"/>
    <col min="6936" max="6936" width="2" customWidth="1"/>
    <col min="7169" max="7169" width="14.5" customWidth="1"/>
    <col min="7170" max="7171" width="7.875" customWidth="1"/>
    <col min="7172" max="7172" width="14.625" customWidth="1"/>
    <col min="7173" max="7173" width="12.625" customWidth="1"/>
    <col min="7174" max="7174" width="24.25" customWidth="1"/>
    <col min="7175" max="7175" width="9.625" customWidth="1"/>
    <col min="7176" max="7176" width="3.125" customWidth="1"/>
    <col min="7177" max="7177" width="14.5" customWidth="1"/>
    <col min="7178" max="7179" width="7.875" customWidth="1"/>
    <col min="7180" max="7180" width="14.625" customWidth="1"/>
    <col min="7181" max="7181" width="12.625" customWidth="1"/>
    <col min="7182" max="7182" width="23" bestFit="1" customWidth="1"/>
    <col min="7183" max="7183" width="9.625" customWidth="1"/>
    <col min="7184" max="7184" width="5.5" customWidth="1"/>
    <col min="7185" max="7185" width="14.5" customWidth="1"/>
    <col min="7186" max="7187" width="7.875" customWidth="1"/>
    <col min="7188" max="7188" width="14.625" customWidth="1"/>
    <col min="7189" max="7189" width="12.625" customWidth="1"/>
    <col min="7190" max="7190" width="22.625" bestFit="1" customWidth="1"/>
    <col min="7191" max="7191" width="11" customWidth="1"/>
    <col min="7192" max="7192" width="2" customWidth="1"/>
    <col min="7425" max="7425" width="14.5" customWidth="1"/>
    <col min="7426" max="7427" width="7.875" customWidth="1"/>
    <col min="7428" max="7428" width="14.625" customWidth="1"/>
    <col min="7429" max="7429" width="12.625" customWidth="1"/>
    <col min="7430" max="7430" width="24.25" customWidth="1"/>
    <col min="7431" max="7431" width="9.625" customWidth="1"/>
    <col min="7432" max="7432" width="3.125" customWidth="1"/>
    <col min="7433" max="7433" width="14.5" customWidth="1"/>
    <col min="7434" max="7435" width="7.875" customWidth="1"/>
    <col min="7436" max="7436" width="14.625" customWidth="1"/>
    <col min="7437" max="7437" width="12.625" customWidth="1"/>
    <col min="7438" max="7438" width="23" bestFit="1" customWidth="1"/>
    <col min="7439" max="7439" width="9.625" customWidth="1"/>
    <col min="7440" max="7440" width="5.5" customWidth="1"/>
    <col min="7441" max="7441" width="14.5" customWidth="1"/>
    <col min="7442" max="7443" width="7.875" customWidth="1"/>
    <col min="7444" max="7444" width="14.625" customWidth="1"/>
    <col min="7445" max="7445" width="12.625" customWidth="1"/>
    <col min="7446" max="7446" width="22.625" bestFit="1" customWidth="1"/>
    <col min="7447" max="7447" width="11" customWidth="1"/>
    <col min="7448" max="7448" width="2" customWidth="1"/>
    <col min="7681" max="7681" width="14.5" customWidth="1"/>
    <col min="7682" max="7683" width="7.875" customWidth="1"/>
    <col min="7684" max="7684" width="14.625" customWidth="1"/>
    <col min="7685" max="7685" width="12.625" customWidth="1"/>
    <col min="7686" max="7686" width="24.25" customWidth="1"/>
    <col min="7687" max="7687" width="9.625" customWidth="1"/>
    <col min="7688" max="7688" width="3.125" customWidth="1"/>
    <col min="7689" max="7689" width="14.5" customWidth="1"/>
    <col min="7690" max="7691" width="7.875" customWidth="1"/>
    <col min="7692" max="7692" width="14.625" customWidth="1"/>
    <col min="7693" max="7693" width="12.625" customWidth="1"/>
    <col min="7694" max="7694" width="23" bestFit="1" customWidth="1"/>
    <col min="7695" max="7695" width="9.625" customWidth="1"/>
    <col min="7696" max="7696" width="5.5" customWidth="1"/>
    <col min="7697" max="7697" width="14.5" customWidth="1"/>
    <col min="7698" max="7699" width="7.875" customWidth="1"/>
    <col min="7700" max="7700" width="14.625" customWidth="1"/>
    <col min="7701" max="7701" width="12.625" customWidth="1"/>
    <col min="7702" max="7702" width="22.625" bestFit="1" customWidth="1"/>
    <col min="7703" max="7703" width="11" customWidth="1"/>
    <col min="7704" max="7704" width="2" customWidth="1"/>
    <col min="7937" max="7937" width="14.5" customWidth="1"/>
    <col min="7938" max="7939" width="7.875" customWidth="1"/>
    <col min="7940" max="7940" width="14.625" customWidth="1"/>
    <col min="7941" max="7941" width="12.625" customWidth="1"/>
    <col min="7942" max="7942" width="24.25" customWidth="1"/>
    <col min="7943" max="7943" width="9.625" customWidth="1"/>
    <col min="7944" max="7944" width="3.125" customWidth="1"/>
    <col min="7945" max="7945" width="14.5" customWidth="1"/>
    <col min="7946" max="7947" width="7.875" customWidth="1"/>
    <col min="7948" max="7948" width="14.625" customWidth="1"/>
    <col min="7949" max="7949" width="12.625" customWidth="1"/>
    <col min="7950" max="7950" width="23" bestFit="1" customWidth="1"/>
    <col min="7951" max="7951" width="9.625" customWidth="1"/>
    <col min="7952" max="7952" width="5.5" customWidth="1"/>
    <col min="7953" max="7953" width="14.5" customWidth="1"/>
    <col min="7954" max="7955" width="7.875" customWidth="1"/>
    <col min="7956" max="7956" width="14.625" customWidth="1"/>
    <col min="7957" max="7957" width="12.625" customWidth="1"/>
    <col min="7958" max="7958" width="22.625" bestFit="1" customWidth="1"/>
    <col min="7959" max="7959" width="11" customWidth="1"/>
    <col min="7960" max="7960" width="2" customWidth="1"/>
    <col min="8193" max="8193" width="14.5" customWidth="1"/>
    <col min="8194" max="8195" width="7.875" customWidth="1"/>
    <col min="8196" max="8196" width="14.625" customWidth="1"/>
    <col min="8197" max="8197" width="12.625" customWidth="1"/>
    <col min="8198" max="8198" width="24.25" customWidth="1"/>
    <col min="8199" max="8199" width="9.625" customWidth="1"/>
    <col min="8200" max="8200" width="3.125" customWidth="1"/>
    <col min="8201" max="8201" width="14.5" customWidth="1"/>
    <col min="8202" max="8203" width="7.875" customWidth="1"/>
    <col min="8204" max="8204" width="14.625" customWidth="1"/>
    <col min="8205" max="8205" width="12.625" customWidth="1"/>
    <col min="8206" max="8206" width="23" bestFit="1" customWidth="1"/>
    <col min="8207" max="8207" width="9.625" customWidth="1"/>
    <col min="8208" max="8208" width="5.5" customWidth="1"/>
    <col min="8209" max="8209" width="14.5" customWidth="1"/>
    <col min="8210" max="8211" width="7.875" customWidth="1"/>
    <col min="8212" max="8212" width="14.625" customWidth="1"/>
    <col min="8213" max="8213" width="12.625" customWidth="1"/>
    <col min="8214" max="8214" width="22.625" bestFit="1" customWidth="1"/>
    <col min="8215" max="8215" width="11" customWidth="1"/>
    <col min="8216" max="8216" width="2" customWidth="1"/>
    <col min="8449" max="8449" width="14.5" customWidth="1"/>
    <col min="8450" max="8451" width="7.875" customWidth="1"/>
    <col min="8452" max="8452" width="14.625" customWidth="1"/>
    <col min="8453" max="8453" width="12.625" customWidth="1"/>
    <col min="8454" max="8454" width="24.25" customWidth="1"/>
    <col min="8455" max="8455" width="9.625" customWidth="1"/>
    <col min="8456" max="8456" width="3.125" customWidth="1"/>
    <col min="8457" max="8457" width="14.5" customWidth="1"/>
    <col min="8458" max="8459" width="7.875" customWidth="1"/>
    <col min="8460" max="8460" width="14.625" customWidth="1"/>
    <col min="8461" max="8461" width="12.625" customWidth="1"/>
    <col min="8462" max="8462" width="23" bestFit="1" customWidth="1"/>
    <col min="8463" max="8463" width="9.625" customWidth="1"/>
    <col min="8464" max="8464" width="5.5" customWidth="1"/>
    <col min="8465" max="8465" width="14.5" customWidth="1"/>
    <col min="8466" max="8467" width="7.875" customWidth="1"/>
    <col min="8468" max="8468" width="14.625" customWidth="1"/>
    <col min="8469" max="8469" width="12.625" customWidth="1"/>
    <col min="8470" max="8470" width="22.625" bestFit="1" customWidth="1"/>
    <col min="8471" max="8471" width="11" customWidth="1"/>
    <col min="8472" max="8472" width="2" customWidth="1"/>
    <col min="8705" max="8705" width="14.5" customWidth="1"/>
    <col min="8706" max="8707" width="7.875" customWidth="1"/>
    <col min="8708" max="8708" width="14.625" customWidth="1"/>
    <col min="8709" max="8709" width="12.625" customWidth="1"/>
    <col min="8710" max="8710" width="24.25" customWidth="1"/>
    <col min="8711" max="8711" width="9.625" customWidth="1"/>
    <col min="8712" max="8712" width="3.125" customWidth="1"/>
    <col min="8713" max="8713" width="14.5" customWidth="1"/>
    <col min="8714" max="8715" width="7.875" customWidth="1"/>
    <col min="8716" max="8716" width="14.625" customWidth="1"/>
    <col min="8717" max="8717" width="12.625" customWidth="1"/>
    <col min="8718" max="8718" width="23" bestFit="1" customWidth="1"/>
    <col min="8719" max="8719" width="9.625" customWidth="1"/>
    <col min="8720" max="8720" width="5.5" customWidth="1"/>
    <col min="8721" max="8721" width="14.5" customWidth="1"/>
    <col min="8722" max="8723" width="7.875" customWidth="1"/>
    <col min="8724" max="8724" width="14.625" customWidth="1"/>
    <col min="8725" max="8725" width="12.625" customWidth="1"/>
    <col min="8726" max="8726" width="22.625" bestFit="1" customWidth="1"/>
    <col min="8727" max="8727" width="11" customWidth="1"/>
    <col min="8728" max="8728" width="2" customWidth="1"/>
    <col min="8961" max="8961" width="14.5" customWidth="1"/>
    <col min="8962" max="8963" width="7.875" customWidth="1"/>
    <col min="8964" max="8964" width="14.625" customWidth="1"/>
    <col min="8965" max="8965" width="12.625" customWidth="1"/>
    <col min="8966" max="8966" width="24.25" customWidth="1"/>
    <col min="8967" max="8967" width="9.625" customWidth="1"/>
    <col min="8968" max="8968" width="3.125" customWidth="1"/>
    <col min="8969" max="8969" width="14.5" customWidth="1"/>
    <col min="8970" max="8971" width="7.875" customWidth="1"/>
    <col min="8972" max="8972" width="14.625" customWidth="1"/>
    <col min="8973" max="8973" width="12.625" customWidth="1"/>
    <col min="8974" max="8974" width="23" bestFit="1" customWidth="1"/>
    <col min="8975" max="8975" width="9.625" customWidth="1"/>
    <col min="8976" max="8976" width="5.5" customWidth="1"/>
    <col min="8977" max="8977" width="14.5" customWidth="1"/>
    <col min="8978" max="8979" width="7.875" customWidth="1"/>
    <col min="8980" max="8980" width="14.625" customWidth="1"/>
    <col min="8981" max="8981" width="12.625" customWidth="1"/>
    <col min="8982" max="8982" width="22.625" bestFit="1" customWidth="1"/>
    <col min="8983" max="8983" width="11" customWidth="1"/>
    <col min="8984" max="8984" width="2" customWidth="1"/>
    <col min="9217" max="9217" width="14.5" customWidth="1"/>
    <col min="9218" max="9219" width="7.875" customWidth="1"/>
    <col min="9220" max="9220" width="14.625" customWidth="1"/>
    <col min="9221" max="9221" width="12.625" customWidth="1"/>
    <col min="9222" max="9222" width="24.25" customWidth="1"/>
    <col min="9223" max="9223" width="9.625" customWidth="1"/>
    <col min="9224" max="9224" width="3.125" customWidth="1"/>
    <col min="9225" max="9225" width="14.5" customWidth="1"/>
    <col min="9226" max="9227" width="7.875" customWidth="1"/>
    <col min="9228" max="9228" width="14.625" customWidth="1"/>
    <col min="9229" max="9229" width="12.625" customWidth="1"/>
    <col min="9230" max="9230" width="23" bestFit="1" customWidth="1"/>
    <col min="9231" max="9231" width="9.625" customWidth="1"/>
    <col min="9232" max="9232" width="5.5" customWidth="1"/>
    <col min="9233" max="9233" width="14.5" customWidth="1"/>
    <col min="9234" max="9235" width="7.875" customWidth="1"/>
    <col min="9236" max="9236" width="14.625" customWidth="1"/>
    <col min="9237" max="9237" width="12.625" customWidth="1"/>
    <col min="9238" max="9238" width="22.625" bestFit="1" customWidth="1"/>
    <col min="9239" max="9239" width="11" customWidth="1"/>
    <col min="9240" max="9240" width="2" customWidth="1"/>
    <col min="9473" max="9473" width="14.5" customWidth="1"/>
    <col min="9474" max="9475" width="7.875" customWidth="1"/>
    <col min="9476" max="9476" width="14.625" customWidth="1"/>
    <col min="9477" max="9477" width="12.625" customWidth="1"/>
    <col min="9478" max="9478" width="24.25" customWidth="1"/>
    <col min="9479" max="9479" width="9.625" customWidth="1"/>
    <col min="9480" max="9480" width="3.125" customWidth="1"/>
    <col min="9481" max="9481" width="14.5" customWidth="1"/>
    <col min="9482" max="9483" width="7.875" customWidth="1"/>
    <col min="9484" max="9484" width="14.625" customWidth="1"/>
    <col min="9485" max="9485" width="12.625" customWidth="1"/>
    <col min="9486" max="9486" width="23" bestFit="1" customWidth="1"/>
    <col min="9487" max="9487" width="9.625" customWidth="1"/>
    <col min="9488" max="9488" width="5.5" customWidth="1"/>
    <col min="9489" max="9489" width="14.5" customWidth="1"/>
    <col min="9490" max="9491" width="7.875" customWidth="1"/>
    <col min="9492" max="9492" width="14.625" customWidth="1"/>
    <col min="9493" max="9493" width="12.625" customWidth="1"/>
    <col min="9494" max="9494" width="22.625" bestFit="1" customWidth="1"/>
    <col min="9495" max="9495" width="11" customWidth="1"/>
    <col min="9496" max="9496" width="2" customWidth="1"/>
    <col min="9729" max="9729" width="14.5" customWidth="1"/>
    <col min="9730" max="9731" width="7.875" customWidth="1"/>
    <col min="9732" max="9732" width="14.625" customWidth="1"/>
    <col min="9733" max="9733" width="12.625" customWidth="1"/>
    <col min="9734" max="9734" width="24.25" customWidth="1"/>
    <col min="9735" max="9735" width="9.625" customWidth="1"/>
    <col min="9736" max="9736" width="3.125" customWidth="1"/>
    <col min="9737" max="9737" width="14.5" customWidth="1"/>
    <col min="9738" max="9739" width="7.875" customWidth="1"/>
    <col min="9740" max="9740" width="14.625" customWidth="1"/>
    <col min="9741" max="9741" width="12.625" customWidth="1"/>
    <col min="9742" max="9742" width="23" bestFit="1" customWidth="1"/>
    <col min="9743" max="9743" width="9.625" customWidth="1"/>
    <col min="9744" max="9744" width="5.5" customWidth="1"/>
    <col min="9745" max="9745" width="14.5" customWidth="1"/>
    <col min="9746" max="9747" width="7.875" customWidth="1"/>
    <col min="9748" max="9748" width="14.625" customWidth="1"/>
    <col min="9749" max="9749" width="12.625" customWidth="1"/>
    <col min="9750" max="9750" width="22.625" bestFit="1" customWidth="1"/>
    <col min="9751" max="9751" width="11" customWidth="1"/>
    <col min="9752" max="9752" width="2" customWidth="1"/>
    <col min="9985" max="9985" width="14.5" customWidth="1"/>
    <col min="9986" max="9987" width="7.875" customWidth="1"/>
    <col min="9988" max="9988" width="14.625" customWidth="1"/>
    <col min="9989" max="9989" width="12.625" customWidth="1"/>
    <col min="9990" max="9990" width="24.25" customWidth="1"/>
    <col min="9991" max="9991" width="9.625" customWidth="1"/>
    <col min="9992" max="9992" width="3.125" customWidth="1"/>
    <col min="9993" max="9993" width="14.5" customWidth="1"/>
    <col min="9994" max="9995" width="7.875" customWidth="1"/>
    <col min="9996" max="9996" width="14.625" customWidth="1"/>
    <col min="9997" max="9997" width="12.625" customWidth="1"/>
    <col min="9998" max="9998" width="23" bestFit="1" customWidth="1"/>
    <col min="9999" max="9999" width="9.625" customWidth="1"/>
    <col min="10000" max="10000" width="5.5" customWidth="1"/>
    <col min="10001" max="10001" width="14.5" customWidth="1"/>
    <col min="10002" max="10003" width="7.875" customWidth="1"/>
    <col min="10004" max="10004" width="14.625" customWidth="1"/>
    <col min="10005" max="10005" width="12.625" customWidth="1"/>
    <col min="10006" max="10006" width="22.625" bestFit="1" customWidth="1"/>
    <col min="10007" max="10007" width="11" customWidth="1"/>
    <col min="10008" max="10008" width="2" customWidth="1"/>
    <col min="10241" max="10241" width="14.5" customWidth="1"/>
    <col min="10242" max="10243" width="7.875" customWidth="1"/>
    <col min="10244" max="10244" width="14.625" customWidth="1"/>
    <col min="10245" max="10245" width="12.625" customWidth="1"/>
    <col min="10246" max="10246" width="24.25" customWidth="1"/>
    <col min="10247" max="10247" width="9.625" customWidth="1"/>
    <col min="10248" max="10248" width="3.125" customWidth="1"/>
    <col min="10249" max="10249" width="14.5" customWidth="1"/>
    <col min="10250" max="10251" width="7.875" customWidth="1"/>
    <col min="10252" max="10252" width="14.625" customWidth="1"/>
    <col min="10253" max="10253" width="12.625" customWidth="1"/>
    <col min="10254" max="10254" width="23" bestFit="1" customWidth="1"/>
    <col min="10255" max="10255" width="9.625" customWidth="1"/>
    <col min="10256" max="10256" width="5.5" customWidth="1"/>
    <col min="10257" max="10257" width="14.5" customWidth="1"/>
    <col min="10258" max="10259" width="7.875" customWidth="1"/>
    <col min="10260" max="10260" width="14.625" customWidth="1"/>
    <col min="10261" max="10261" width="12.625" customWidth="1"/>
    <col min="10262" max="10262" width="22.625" bestFit="1" customWidth="1"/>
    <col min="10263" max="10263" width="11" customWidth="1"/>
    <col min="10264" max="10264" width="2" customWidth="1"/>
    <col min="10497" max="10497" width="14.5" customWidth="1"/>
    <col min="10498" max="10499" width="7.875" customWidth="1"/>
    <col min="10500" max="10500" width="14.625" customWidth="1"/>
    <col min="10501" max="10501" width="12.625" customWidth="1"/>
    <col min="10502" max="10502" width="24.25" customWidth="1"/>
    <col min="10503" max="10503" width="9.625" customWidth="1"/>
    <col min="10504" max="10504" width="3.125" customWidth="1"/>
    <col min="10505" max="10505" width="14.5" customWidth="1"/>
    <col min="10506" max="10507" width="7.875" customWidth="1"/>
    <col min="10508" max="10508" width="14.625" customWidth="1"/>
    <col min="10509" max="10509" width="12.625" customWidth="1"/>
    <col min="10510" max="10510" width="23" bestFit="1" customWidth="1"/>
    <col min="10511" max="10511" width="9.625" customWidth="1"/>
    <col min="10512" max="10512" width="5.5" customWidth="1"/>
    <col min="10513" max="10513" width="14.5" customWidth="1"/>
    <col min="10514" max="10515" width="7.875" customWidth="1"/>
    <col min="10516" max="10516" width="14.625" customWidth="1"/>
    <col min="10517" max="10517" width="12.625" customWidth="1"/>
    <col min="10518" max="10518" width="22.625" bestFit="1" customWidth="1"/>
    <col min="10519" max="10519" width="11" customWidth="1"/>
    <col min="10520" max="10520" width="2" customWidth="1"/>
    <col min="10753" max="10753" width="14.5" customWidth="1"/>
    <col min="10754" max="10755" width="7.875" customWidth="1"/>
    <col min="10756" max="10756" width="14.625" customWidth="1"/>
    <col min="10757" max="10757" width="12.625" customWidth="1"/>
    <col min="10758" max="10758" width="24.25" customWidth="1"/>
    <col min="10759" max="10759" width="9.625" customWidth="1"/>
    <col min="10760" max="10760" width="3.125" customWidth="1"/>
    <col min="10761" max="10761" width="14.5" customWidth="1"/>
    <col min="10762" max="10763" width="7.875" customWidth="1"/>
    <col min="10764" max="10764" width="14.625" customWidth="1"/>
    <col min="10765" max="10765" width="12.625" customWidth="1"/>
    <col min="10766" max="10766" width="23" bestFit="1" customWidth="1"/>
    <col min="10767" max="10767" width="9.625" customWidth="1"/>
    <col min="10768" max="10768" width="5.5" customWidth="1"/>
    <col min="10769" max="10769" width="14.5" customWidth="1"/>
    <col min="10770" max="10771" width="7.875" customWidth="1"/>
    <col min="10772" max="10772" width="14.625" customWidth="1"/>
    <col min="10773" max="10773" width="12.625" customWidth="1"/>
    <col min="10774" max="10774" width="22.625" bestFit="1" customWidth="1"/>
    <col min="10775" max="10775" width="11" customWidth="1"/>
    <col min="10776" max="10776" width="2" customWidth="1"/>
    <col min="11009" max="11009" width="14.5" customWidth="1"/>
    <col min="11010" max="11011" width="7.875" customWidth="1"/>
    <col min="11012" max="11012" width="14.625" customWidth="1"/>
    <col min="11013" max="11013" width="12.625" customWidth="1"/>
    <col min="11014" max="11014" width="24.25" customWidth="1"/>
    <col min="11015" max="11015" width="9.625" customWidth="1"/>
    <col min="11016" max="11016" width="3.125" customWidth="1"/>
    <col min="11017" max="11017" width="14.5" customWidth="1"/>
    <col min="11018" max="11019" width="7.875" customWidth="1"/>
    <col min="11020" max="11020" width="14.625" customWidth="1"/>
    <col min="11021" max="11021" width="12.625" customWidth="1"/>
    <col min="11022" max="11022" width="23" bestFit="1" customWidth="1"/>
    <col min="11023" max="11023" width="9.625" customWidth="1"/>
    <col min="11024" max="11024" width="5.5" customWidth="1"/>
    <col min="11025" max="11025" width="14.5" customWidth="1"/>
    <col min="11026" max="11027" width="7.875" customWidth="1"/>
    <col min="11028" max="11028" width="14.625" customWidth="1"/>
    <col min="11029" max="11029" width="12.625" customWidth="1"/>
    <col min="11030" max="11030" width="22.625" bestFit="1" customWidth="1"/>
    <col min="11031" max="11031" width="11" customWidth="1"/>
    <col min="11032" max="11032" width="2" customWidth="1"/>
    <col min="11265" max="11265" width="14.5" customWidth="1"/>
    <col min="11266" max="11267" width="7.875" customWidth="1"/>
    <col min="11268" max="11268" width="14.625" customWidth="1"/>
    <col min="11269" max="11269" width="12.625" customWidth="1"/>
    <col min="11270" max="11270" width="24.25" customWidth="1"/>
    <col min="11271" max="11271" width="9.625" customWidth="1"/>
    <col min="11272" max="11272" width="3.125" customWidth="1"/>
    <col min="11273" max="11273" width="14.5" customWidth="1"/>
    <col min="11274" max="11275" width="7.875" customWidth="1"/>
    <col min="11276" max="11276" width="14.625" customWidth="1"/>
    <col min="11277" max="11277" width="12.625" customWidth="1"/>
    <col min="11278" max="11278" width="23" bestFit="1" customWidth="1"/>
    <col min="11279" max="11279" width="9.625" customWidth="1"/>
    <col min="11280" max="11280" width="5.5" customWidth="1"/>
    <col min="11281" max="11281" width="14.5" customWidth="1"/>
    <col min="11282" max="11283" width="7.875" customWidth="1"/>
    <col min="11284" max="11284" width="14.625" customWidth="1"/>
    <col min="11285" max="11285" width="12.625" customWidth="1"/>
    <col min="11286" max="11286" width="22.625" bestFit="1" customWidth="1"/>
    <col min="11287" max="11287" width="11" customWidth="1"/>
    <col min="11288" max="11288" width="2" customWidth="1"/>
    <col min="11521" max="11521" width="14.5" customWidth="1"/>
    <col min="11522" max="11523" width="7.875" customWidth="1"/>
    <col min="11524" max="11524" width="14.625" customWidth="1"/>
    <col min="11525" max="11525" width="12.625" customWidth="1"/>
    <col min="11526" max="11526" width="24.25" customWidth="1"/>
    <col min="11527" max="11527" width="9.625" customWidth="1"/>
    <col min="11528" max="11528" width="3.125" customWidth="1"/>
    <col min="11529" max="11529" width="14.5" customWidth="1"/>
    <col min="11530" max="11531" width="7.875" customWidth="1"/>
    <col min="11532" max="11532" width="14.625" customWidth="1"/>
    <col min="11533" max="11533" width="12.625" customWidth="1"/>
    <col min="11534" max="11534" width="23" bestFit="1" customWidth="1"/>
    <col min="11535" max="11535" width="9.625" customWidth="1"/>
    <col min="11536" max="11536" width="5.5" customWidth="1"/>
    <col min="11537" max="11537" width="14.5" customWidth="1"/>
    <col min="11538" max="11539" width="7.875" customWidth="1"/>
    <col min="11540" max="11540" width="14.625" customWidth="1"/>
    <col min="11541" max="11541" width="12.625" customWidth="1"/>
    <col min="11542" max="11542" width="22.625" bestFit="1" customWidth="1"/>
    <col min="11543" max="11543" width="11" customWidth="1"/>
    <col min="11544" max="11544" width="2" customWidth="1"/>
    <col min="11777" max="11777" width="14.5" customWidth="1"/>
    <col min="11778" max="11779" width="7.875" customWidth="1"/>
    <col min="11780" max="11780" width="14.625" customWidth="1"/>
    <col min="11781" max="11781" width="12.625" customWidth="1"/>
    <col min="11782" max="11782" width="24.25" customWidth="1"/>
    <col min="11783" max="11783" width="9.625" customWidth="1"/>
    <col min="11784" max="11784" width="3.125" customWidth="1"/>
    <col min="11785" max="11785" width="14.5" customWidth="1"/>
    <col min="11786" max="11787" width="7.875" customWidth="1"/>
    <col min="11788" max="11788" width="14.625" customWidth="1"/>
    <col min="11789" max="11789" width="12.625" customWidth="1"/>
    <col min="11790" max="11790" width="23" bestFit="1" customWidth="1"/>
    <col min="11791" max="11791" width="9.625" customWidth="1"/>
    <col min="11792" max="11792" width="5.5" customWidth="1"/>
    <col min="11793" max="11793" width="14.5" customWidth="1"/>
    <col min="11794" max="11795" width="7.875" customWidth="1"/>
    <col min="11796" max="11796" width="14.625" customWidth="1"/>
    <col min="11797" max="11797" width="12.625" customWidth="1"/>
    <col min="11798" max="11798" width="22.625" bestFit="1" customWidth="1"/>
    <col min="11799" max="11799" width="11" customWidth="1"/>
    <col min="11800" max="11800" width="2" customWidth="1"/>
    <col min="12033" max="12033" width="14.5" customWidth="1"/>
    <col min="12034" max="12035" width="7.875" customWidth="1"/>
    <col min="12036" max="12036" width="14.625" customWidth="1"/>
    <col min="12037" max="12037" width="12.625" customWidth="1"/>
    <col min="12038" max="12038" width="24.25" customWidth="1"/>
    <col min="12039" max="12039" width="9.625" customWidth="1"/>
    <col min="12040" max="12040" width="3.125" customWidth="1"/>
    <col min="12041" max="12041" width="14.5" customWidth="1"/>
    <col min="12042" max="12043" width="7.875" customWidth="1"/>
    <col min="12044" max="12044" width="14.625" customWidth="1"/>
    <col min="12045" max="12045" width="12.625" customWidth="1"/>
    <col min="12046" max="12046" width="23" bestFit="1" customWidth="1"/>
    <col min="12047" max="12047" width="9.625" customWidth="1"/>
    <col min="12048" max="12048" width="5.5" customWidth="1"/>
    <col min="12049" max="12049" width="14.5" customWidth="1"/>
    <col min="12050" max="12051" width="7.875" customWidth="1"/>
    <col min="12052" max="12052" width="14.625" customWidth="1"/>
    <col min="12053" max="12053" width="12.625" customWidth="1"/>
    <col min="12054" max="12054" width="22.625" bestFit="1" customWidth="1"/>
    <col min="12055" max="12055" width="11" customWidth="1"/>
    <col min="12056" max="12056" width="2" customWidth="1"/>
    <col min="12289" max="12289" width="14.5" customWidth="1"/>
    <col min="12290" max="12291" width="7.875" customWidth="1"/>
    <col min="12292" max="12292" width="14.625" customWidth="1"/>
    <col min="12293" max="12293" width="12.625" customWidth="1"/>
    <col min="12294" max="12294" width="24.25" customWidth="1"/>
    <col min="12295" max="12295" width="9.625" customWidth="1"/>
    <col min="12296" max="12296" width="3.125" customWidth="1"/>
    <col min="12297" max="12297" width="14.5" customWidth="1"/>
    <col min="12298" max="12299" width="7.875" customWidth="1"/>
    <col min="12300" max="12300" width="14.625" customWidth="1"/>
    <col min="12301" max="12301" width="12.625" customWidth="1"/>
    <col min="12302" max="12302" width="23" bestFit="1" customWidth="1"/>
    <col min="12303" max="12303" width="9.625" customWidth="1"/>
    <col min="12304" max="12304" width="5.5" customWidth="1"/>
    <col min="12305" max="12305" width="14.5" customWidth="1"/>
    <col min="12306" max="12307" width="7.875" customWidth="1"/>
    <col min="12308" max="12308" width="14.625" customWidth="1"/>
    <col min="12309" max="12309" width="12.625" customWidth="1"/>
    <col min="12310" max="12310" width="22.625" bestFit="1" customWidth="1"/>
    <col min="12311" max="12311" width="11" customWidth="1"/>
    <col min="12312" max="12312" width="2" customWidth="1"/>
    <col min="12545" max="12545" width="14.5" customWidth="1"/>
    <col min="12546" max="12547" width="7.875" customWidth="1"/>
    <col min="12548" max="12548" width="14.625" customWidth="1"/>
    <col min="12549" max="12549" width="12.625" customWidth="1"/>
    <col min="12550" max="12550" width="24.25" customWidth="1"/>
    <col min="12551" max="12551" width="9.625" customWidth="1"/>
    <col min="12552" max="12552" width="3.125" customWidth="1"/>
    <col min="12553" max="12553" width="14.5" customWidth="1"/>
    <col min="12554" max="12555" width="7.875" customWidth="1"/>
    <col min="12556" max="12556" width="14.625" customWidth="1"/>
    <col min="12557" max="12557" width="12.625" customWidth="1"/>
    <col min="12558" max="12558" width="23" bestFit="1" customWidth="1"/>
    <col min="12559" max="12559" width="9.625" customWidth="1"/>
    <col min="12560" max="12560" width="5.5" customWidth="1"/>
    <col min="12561" max="12561" width="14.5" customWidth="1"/>
    <col min="12562" max="12563" width="7.875" customWidth="1"/>
    <col min="12564" max="12564" width="14.625" customWidth="1"/>
    <col min="12565" max="12565" width="12.625" customWidth="1"/>
    <col min="12566" max="12566" width="22.625" bestFit="1" customWidth="1"/>
    <col min="12567" max="12567" width="11" customWidth="1"/>
    <col min="12568" max="12568" width="2" customWidth="1"/>
    <col min="12801" max="12801" width="14.5" customWidth="1"/>
    <col min="12802" max="12803" width="7.875" customWidth="1"/>
    <col min="12804" max="12804" width="14.625" customWidth="1"/>
    <col min="12805" max="12805" width="12.625" customWidth="1"/>
    <col min="12806" max="12806" width="24.25" customWidth="1"/>
    <col min="12807" max="12807" width="9.625" customWidth="1"/>
    <col min="12808" max="12808" width="3.125" customWidth="1"/>
    <col min="12809" max="12809" width="14.5" customWidth="1"/>
    <col min="12810" max="12811" width="7.875" customWidth="1"/>
    <col min="12812" max="12812" width="14.625" customWidth="1"/>
    <col min="12813" max="12813" width="12.625" customWidth="1"/>
    <col min="12814" max="12814" width="23" bestFit="1" customWidth="1"/>
    <col min="12815" max="12815" width="9.625" customWidth="1"/>
    <col min="12816" max="12816" width="5.5" customWidth="1"/>
    <col min="12817" max="12817" width="14.5" customWidth="1"/>
    <col min="12818" max="12819" width="7.875" customWidth="1"/>
    <col min="12820" max="12820" width="14.625" customWidth="1"/>
    <col min="12821" max="12821" width="12.625" customWidth="1"/>
    <col min="12822" max="12822" width="22.625" bestFit="1" customWidth="1"/>
    <col min="12823" max="12823" width="11" customWidth="1"/>
    <col min="12824" max="12824" width="2" customWidth="1"/>
    <col min="13057" max="13057" width="14.5" customWidth="1"/>
    <col min="13058" max="13059" width="7.875" customWidth="1"/>
    <col min="13060" max="13060" width="14.625" customWidth="1"/>
    <col min="13061" max="13061" width="12.625" customWidth="1"/>
    <col min="13062" max="13062" width="24.25" customWidth="1"/>
    <col min="13063" max="13063" width="9.625" customWidth="1"/>
    <col min="13064" max="13064" width="3.125" customWidth="1"/>
    <col min="13065" max="13065" width="14.5" customWidth="1"/>
    <col min="13066" max="13067" width="7.875" customWidth="1"/>
    <col min="13068" max="13068" width="14.625" customWidth="1"/>
    <col min="13069" max="13069" width="12.625" customWidth="1"/>
    <col min="13070" max="13070" width="23" bestFit="1" customWidth="1"/>
    <col min="13071" max="13071" width="9.625" customWidth="1"/>
    <col min="13072" max="13072" width="5.5" customWidth="1"/>
    <col min="13073" max="13073" width="14.5" customWidth="1"/>
    <col min="13074" max="13075" width="7.875" customWidth="1"/>
    <col min="13076" max="13076" width="14.625" customWidth="1"/>
    <col min="13077" max="13077" width="12.625" customWidth="1"/>
    <col min="13078" max="13078" width="22.625" bestFit="1" customWidth="1"/>
    <col min="13079" max="13079" width="11" customWidth="1"/>
    <col min="13080" max="13080" width="2" customWidth="1"/>
    <col min="13313" max="13313" width="14.5" customWidth="1"/>
    <col min="13314" max="13315" width="7.875" customWidth="1"/>
    <col min="13316" max="13316" width="14.625" customWidth="1"/>
    <col min="13317" max="13317" width="12.625" customWidth="1"/>
    <col min="13318" max="13318" width="24.25" customWidth="1"/>
    <col min="13319" max="13319" width="9.625" customWidth="1"/>
    <col min="13320" max="13320" width="3.125" customWidth="1"/>
    <col min="13321" max="13321" width="14.5" customWidth="1"/>
    <col min="13322" max="13323" width="7.875" customWidth="1"/>
    <col min="13324" max="13324" width="14.625" customWidth="1"/>
    <col min="13325" max="13325" width="12.625" customWidth="1"/>
    <col min="13326" max="13326" width="23" bestFit="1" customWidth="1"/>
    <col min="13327" max="13327" width="9.625" customWidth="1"/>
    <col min="13328" max="13328" width="5.5" customWidth="1"/>
    <col min="13329" max="13329" width="14.5" customWidth="1"/>
    <col min="13330" max="13331" width="7.875" customWidth="1"/>
    <col min="13332" max="13332" width="14.625" customWidth="1"/>
    <col min="13333" max="13333" width="12.625" customWidth="1"/>
    <col min="13334" max="13334" width="22.625" bestFit="1" customWidth="1"/>
    <col min="13335" max="13335" width="11" customWidth="1"/>
    <col min="13336" max="13336" width="2" customWidth="1"/>
    <col min="13569" max="13569" width="14.5" customWidth="1"/>
    <col min="13570" max="13571" width="7.875" customWidth="1"/>
    <col min="13572" max="13572" width="14.625" customWidth="1"/>
    <col min="13573" max="13573" width="12.625" customWidth="1"/>
    <col min="13574" max="13574" width="24.25" customWidth="1"/>
    <col min="13575" max="13575" width="9.625" customWidth="1"/>
    <col min="13576" max="13576" width="3.125" customWidth="1"/>
    <col min="13577" max="13577" width="14.5" customWidth="1"/>
    <col min="13578" max="13579" width="7.875" customWidth="1"/>
    <col min="13580" max="13580" width="14.625" customWidth="1"/>
    <col min="13581" max="13581" width="12.625" customWidth="1"/>
    <col min="13582" max="13582" width="23" bestFit="1" customWidth="1"/>
    <col min="13583" max="13583" width="9.625" customWidth="1"/>
    <col min="13584" max="13584" width="5.5" customWidth="1"/>
    <col min="13585" max="13585" width="14.5" customWidth="1"/>
    <col min="13586" max="13587" width="7.875" customWidth="1"/>
    <col min="13588" max="13588" width="14.625" customWidth="1"/>
    <col min="13589" max="13589" width="12.625" customWidth="1"/>
    <col min="13590" max="13590" width="22.625" bestFit="1" customWidth="1"/>
    <col min="13591" max="13591" width="11" customWidth="1"/>
    <col min="13592" max="13592" width="2" customWidth="1"/>
    <col min="13825" max="13825" width="14.5" customWidth="1"/>
    <col min="13826" max="13827" width="7.875" customWidth="1"/>
    <col min="13828" max="13828" width="14.625" customWidth="1"/>
    <col min="13829" max="13829" width="12.625" customWidth="1"/>
    <col min="13830" max="13830" width="24.25" customWidth="1"/>
    <col min="13831" max="13831" width="9.625" customWidth="1"/>
    <col min="13832" max="13832" width="3.125" customWidth="1"/>
    <col min="13833" max="13833" width="14.5" customWidth="1"/>
    <col min="13834" max="13835" width="7.875" customWidth="1"/>
    <col min="13836" max="13836" width="14.625" customWidth="1"/>
    <col min="13837" max="13837" width="12.625" customWidth="1"/>
    <col min="13838" max="13838" width="23" bestFit="1" customWidth="1"/>
    <col min="13839" max="13839" width="9.625" customWidth="1"/>
    <col min="13840" max="13840" width="5.5" customWidth="1"/>
    <col min="13841" max="13841" width="14.5" customWidth="1"/>
    <col min="13842" max="13843" width="7.875" customWidth="1"/>
    <col min="13844" max="13844" width="14.625" customWidth="1"/>
    <col min="13845" max="13845" width="12.625" customWidth="1"/>
    <col min="13846" max="13846" width="22.625" bestFit="1" customWidth="1"/>
    <col min="13847" max="13847" width="11" customWidth="1"/>
    <col min="13848" max="13848" width="2" customWidth="1"/>
    <col min="14081" max="14081" width="14.5" customWidth="1"/>
    <col min="14082" max="14083" width="7.875" customWidth="1"/>
    <col min="14084" max="14084" width="14.625" customWidth="1"/>
    <col min="14085" max="14085" width="12.625" customWidth="1"/>
    <col min="14086" max="14086" width="24.25" customWidth="1"/>
    <col min="14087" max="14087" width="9.625" customWidth="1"/>
    <col min="14088" max="14088" width="3.125" customWidth="1"/>
    <col min="14089" max="14089" width="14.5" customWidth="1"/>
    <col min="14090" max="14091" width="7.875" customWidth="1"/>
    <col min="14092" max="14092" width="14.625" customWidth="1"/>
    <col min="14093" max="14093" width="12.625" customWidth="1"/>
    <col min="14094" max="14094" width="23" bestFit="1" customWidth="1"/>
    <col min="14095" max="14095" width="9.625" customWidth="1"/>
    <col min="14096" max="14096" width="5.5" customWidth="1"/>
    <col min="14097" max="14097" width="14.5" customWidth="1"/>
    <col min="14098" max="14099" width="7.875" customWidth="1"/>
    <col min="14100" max="14100" width="14.625" customWidth="1"/>
    <col min="14101" max="14101" width="12.625" customWidth="1"/>
    <col min="14102" max="14102" width="22.625" bestFit="1" customWidth="1"/>
    <col min="14103" max="14103" width="11" customWidth="1"/>
    <col min="14104" max="14104" width="2" customWidth="1"/>
    <col min="14337" max="14337" width="14.5" customWidth="1"/>
    <col min="14338" max="14339" width="7.875" customWidth="1"/>
    <col min="14340" max="14340" width="14.625" customWidth="1"/>
    <col min="14341" max="14341" width="12.625" customWidth="1"/>
    <col min="14342" max="14342" width="24.25" customWidth="1"/>
    <col min="14343" max="14343" width="9.625" customWidth="1"/>
    <col min="14344" max="14344" width="3.125" customWidth="1"/>
    <col min="14345" max="14345" width="14.5" customWidth="1"/>
    <col min="14346" max="14347" width="7.875" customWidth="1"/>
    <col min="14348" max="14348" width="14.625" customWidth="1"/>
    <col min="14349" max="14349" width="12.625" customWidth="1"/>
    <col min="14350" max="14350" width="23" bestFit="1" customWidth="1"/>
    <col min="14351" max="14351" width="9.625" customWidth="1"/>
    <col min="14352" max="14352" width="5.5" customWidth="1"/>
    <col min="14353" max="14353" width="14.5" customWidth="1"/>
    <col min="14354" max="14355" width="7.875" customWidth="1"/>
    <col min="14356" max="14356" width="14.625" customWidth="1"/>
    <col min="14357" max="14357" width="12.625" customWidth="1"/>
    <col min="14358" max="14358" width="22.625" bestFit="1" customWidth="1"/>
    <col min="14359" max="14359" width="11" customWidth="1"/>
    <col min="14360" max="14360" width="2" customWidth="1"/>
    <col min="14593" max="14593" width="14.5" customWidth="1"/>
    <col min="14594" max="14595" width="7.875" customWidth="1"/>
    <col min="14596" max="14596" width="14.625" customWidth="1"/>
    <col min="14597" max="14597" width="12.625" customWidth="1"/>
    <col min="14598" max="14598" width="24.25" customWidth="1"/>
    <col min="14599" max="14599" width="9.625" customWidth="1"/>
    <col min="14600" max="14600" width="3.125" customWidth="1"/>
    <col min="14601" max="14601" width="14.5" customWidth="1"/>
    <col min="14602" max="14603" width="7.875" customWidth="1"/>
    <col min="14604" max="14604" width="14.625" customWidth="1"/>
    <col min="14605" max="14605" width="12.625" customWidth="1"/>
    <col min="14606" max="14606" width="23" bestFit="1" customWidth="1"/>
    <col min="14607" max="14607" width="9.625" customWidth="1"/>
    <col min="14608" max="14608" width="5.5" customWidth="1"/>
    <col min="14609" max="14609" width="14.5" customWidth="1"/>
    <col min="14610" max="14611" width="7.875" customWidth="1"/>
    <col min="14612" max="14612" width="14.625" customWidth="1"/>
    <col min="14613" max="14613" width="12.625" customWidth="1"/>
    <col min="14614" max="14614" width="22.625" bestFit="1" customWidth="1"/>
    <col min="14615" max="14615" width="11" customWidth="1"/>
    <col min="14616" max="14616" width="2" customWidth="1"/>
    <col min="14849" max="14849" width="14.5" customWidth="1"/>
    <col min="14850" max="14851" width="7.875" customWidth="1"/>
    <col min="14852" max="14852" width="14.625" customWidth="1"/>
    <col min="14853" max="14853" width="12.625" customWidth="1"/>
    <col min="14854" max="14854" width="24.25" customWidth="1"/>
    <col min="14855" max="14855" width="9.625" customWidth="1"/>
    <col min="14856" max="14856" width="3.125" customWidth="1"/>
    <col min="14857" max="14857" width="14.5" customWidth="1"/>
    <col min="14858" max="14859" width="7.875" customWidth="1"/>
    <col min="14860" max="14860" width="14.625" customWidth="1"/>
    <col min="14861" max="14861" width="12.625" customWidth="1"/>
    <col min="14862" max="14862" width="23" bestFit="1" customWidth="1"/>
    <col min="14863" max="14863" width="9.625" customWidth="1"/>
    <col min="14864" max="14864" width="5.5" customWidth="1"/>
    <col min="14865" max="14865" width="14.5" customWidth="1"/>
    <col min="14866" max="14867" width="7.875" customWidth="1"/>
    <col min="14868" max="14868" width="14.625" customWidth="1"/>
    <col min="14869" max="14869" width="12.625" customWidth="1"/>
    <col min="14870" max="14870" width="22.625" bestFit="1" customWidth="1"/>
    <col min="14871" max="14871" width="11" customWidth="1"/>
    <col min="14872" max="14872" width="2" customWidth="1"/>
    <col min="15105" max="15105" width="14.5" customWidth="1"/>
    <col min="15106" max="15107" width="7.875" customWidth="1"/>
    <col min="15108" max="15108" width="14.625" customWidth="1"/>
    <col min="15109" max="15109" width="12.625" customWidth="1"/>
    <col min="15110" max="15110" width="24.25" customWidth="1"/>
    <col min="15111" max="15111" width="9.625" customWidth="1"/>
    <col min="15112" max="15112" width="3.125" customWidth="1"/>
    <col min="15113" max="15113" width="14.5" customWidth="1"/>
    <col min="15114" max="15115" width="7.875" customWidth="1"/>
    <col min="15116" max="15116" width="14.625" customWidth="1"/>
    <col min="15117" max="15117" width="12.625" customWidth="1"/>
    <col min="15118" max="15118" width="23" bestFit="1" customWidth="1"/>
    <col min="15119" max="15119" width="9.625" customWidth="1"/>
    <col min="15120" max="15120" width="5.5" customWidth="1"/>
    <col min="15121" max="15121" width="14.5" customWidth="1"/>
    <col min="15122" max="15123" width="7.875" customWidth="1"/>
    <col min="15124" max="15124" width="14.625" customWidth="1"/>
    <col min="15125" max="15125" width="12.625" customWidth="1"/>
    <col min="15126" max="15126" width="22.625" bestFit="1" customWidth="1"/>
    <col min="15127" max="15127" width="11" customWidth="1"/>
    <col min="15128" max="15128" width="2" customWidth="1"/>
    <col min="15361" max="15361" width="14.5" customWidth="1"/>
    <col min="15362" max="15363" width="7.875" customWidth="1"/>
    <col min="15364" max="15364" width="14.625" customWidth="1"/>
    <col min="15365" max="15365" width="12.625" customWidth="1"/>
    <col min="15366" max="15366" width="24.25" customWidth="1"/>
    <col min="15367" max="15367" width="9.625" customWidth="1"/>
    <col min="15368" max="15368" width="3.125" customWidth="1"/>
    <col min="15369" max="15369" width="14.5" customWidth="1"/>
    <col min="15370" max="15371" width="7.875" customWidth="1"/>
    <col min="15372" max="15372" width="14.625" customWidth="1"/>
    <col min="15373" max="15373" width="12.625" customWidth="1"/>
    <col min="15374" max="15374" width="23" bestFit="1" customWidth="1"/>
    <col min="15375" max="15375" width="9.625" customWidth="1"/>
    <col min="15376" max="15376" width="5.5" customWidth="1"/>
    <col min="15377" max="15377" width="14.5" customWidth="1"/>
    <col min="15378" max="15379" width="7.875" customWidth="1"/>
    <col min="15380" max="15380" width="14.625" customWidth="1"/>
    <col min="15381" max="15381" width="12.625" customWidth="1"/>
    <col min="15382" max="15382" width="22.625" bestFit="1" customWidth="1"/>
    <col min="15383" max="15383" width="11" customWidth="1"/>
    <col min="15384" max="15384" width="2" customWidth="1"/>
    <col min="15617" max="15617" width="14.5" customWidth="1"/>
    <col min="15618" max="15619" width="7.875" customWidth="1"/>
    <col min="15620" max="15620" width="14.625" customWidth="1"/>
    <col min="15621" max="15621" width="12.625" customWidth="1"/>
    <col min="15622" max="15622" width="24.25" customWidth="1"/>
    <col min="15623" max="15623" width="9.625" customWidth="1"/>
    <col min="15624" max="15624" width="3.125" customWidth="1"/>
    <col min="15625" max="15625" width="14.5" customWidth="1"/>
    <col min="15626" max="15627" width="7.875" customWidth="1"/>
    <col min="15628" max="15628" width="14.625" customWidth="1"/>
    <col min="15629" max="15629" width="12.625" customWidth="1"/>
    <col min="15630" max="15630" width="23" bestFit="1" customWidth="1"/>
    <col min="15631" max="15631" width="9.625" customWidth="1"/>
    <col min="15632" max="15632" width="5.5" customWidth="1"/>
    <col min="15633" max="15633" width="14.5" customWidth="1"/>
    <col min="15634" max="15635" width="7.875" customWidth="1"/>
    <col min="15636" max="15636" width="14.625" customWidth="1"/>
    <col min="15637" max="15637" width="12.625" customWidth="1"/>
    <col min="15638" max="15638" width="22.625" bestFit="1" customWidth="1"/>
    <col min="15639" max="15639" width="11" customWidth="1"/>
    <col min="15640" max="15640" width="2" customWidth="1"/>
    <col min="15873" max="15873" width="14.5" customWidth="1"/>
    <col min="15874" max="15875" width="7.875" customWidth="1"/>
    <col min="15876" max="15876" width="14.625" customWidth="1"/>
    <col min="15877" max="15877" width="12.625" customWidth="1"/>
    <col min="15878" max="15878" width="24.25" customWidth="1"/>
    <col min="15879" max="15879" width="9.625" customWidth="1"/>
    <col min="15880" max="15880" width="3.125" customWidth="1"/>
    <col min="15881" max="15881" width="14.5" customWidth="1"/>
    <col min="15882" max="15883" width="7.875" customWidth="1"/>
    <col min="15884" max="15884" width="14.625" customWidth="1"/>
    <col min="15885" max="15885" width="12.625" customWidth="1"/>
    <col min="15886" max="15886" width="23" bestFit="1" customWidth="1"/>
    <col min="15887" max="15887" width="9.625" customWidth="1"/>
    <col min="15888" max="15888" width="5.5" customWidth="1"/>
    <col min="15889" max="15889" width="14.5" customWidth="1"/>
    <col min="15890" max="15891" width="7.875" customWidth="1"/>
    <col min="15892" max="15892" width="14.625" customWidth="1"/>
    <col min="15893" max="15893" width="12.625" customWidth="1"/>
    <col min="15894" max="15894" width="22.625" bestFit="1" customWidth="1"/>
    <col min="15895" max="15895" width="11" customWidth="1"/>
    <col min="15896" max="15896" width="2" customWidth="1"/>
    <col min="16129" max="16129" width="14.5" customWidth="1"/>
    <col min="16130" max="16131" width="7.875" customWidth="1"/>
    <col min="16132" max="16132" width="14.625" customWidth="1"/>
    <col min="16133" max="16133" width="12.625" customWidth="1"/>
    <col min="16134" max="16134" width="24.25" customWidth="1"/>
    <col min="16135" max="16135" width="9.625" customWidth="1"/>
    <col min="16136" max="16136" width="3.125" customWidth="1"/>
    <col min="16137" max="16137" width="14.5" customWidth="1"/>
    <col min="16138" max="16139" width="7.875" customWidth="1"/>
    <col min="16140" max="16140" width="14.625" customWidth="1"/>
    <col min="16141" max="16141" width="12.625" customWidth="1"/>
    <col min="16142" max="16142" width="23" bestFit="1" customWidth="1"/>
    <col min="16143" max="16143" width="9.625" customWidth="1"/>
    <col min="16144" max="16144" width="5.5" customWidth="1"/>
    <col min="16145" max="16145" width="14.5" customWidth="1"/>
    <col min="16146" max="16147" width="7.875" customWidth="1"/>
    <col min="16148" max="16148" width="14.625" customWidth="1"/>
    <col min="16149" max="16149" width="12.625" customWidth="1"/>
    <col min="16150" max="16150" width="22.625" bestFit="1" customWidth="1"/>
    <col min="16151" max="16151" width="11" customWidth="1"/>
    <col min="16152" max="16152" width="2" customWidth="1"/>
  </cols>
  <sheetData>
    <row r="1" spans="1:24" x14ac:dyDescent="0.25">
      <c r="A1" t="s">
        <v>119</v>
      </c>
      <c r="Q1" s="63"/>
    </row>
    <row r="2" spans="1:24" x14ac:dyDescent="0.25">
      <c r="D2" s="87" t="s">
        <v>120</v>
      </c>
      <c r="E2" s="88"/>
      <c r="F2" s="85" t="s">
        <v>102</v>
      </c>
      <c r="G2" s="86"/>
      <c r="L2" s="87" t="s">
        <v>120</v>
      </c>
      <c r="M2" s="88"/>
      <c r="N2" s="85" t="s">
        <v>102</v>
      </c>
      <c r="O2" s="86"/>
      <c r="T2" s="87" t="s">
        <v>120</v>
      </c>
      <c r="U2" s="88"/>
      <c r="V2" s="85" t="s">
        <v>102</v>
      </c>
      <c r="W2" s="86"/>
    </row>
    <row r="3" spans="1:24" s="49" customFormat="1" ht="36" x14ac:dyDescent="0.25">
      <c r="A3" s="46" t="s">
        <v>121</v>
      </c>
      <c r="B3" s="47" t="s">
        <v>122</v>
      </c>
      <c r="C3" s="47" t="s">
        <v>123</v>
      </c>
      <c r="D3" s="47" t="s">
        <v>124</v>
      </c>
      <c r="E3" s="47" t="s">
        <v>125</v>
      </c>
      <c r="F3" s="57" t="s">
        <v>126</v>
      </c>
      <c r="G3" s="48" t="s">
        <v>127</v>
      </c>
      <c r="I3" s="46" t="s">
        <v>128</v>
      </c>
      <c r="J3" s="47" t="s">
        <v>122</v>
      </c>
      <c r="K3" s="47" t="s">
        <v>123</v>
      </c>
      <c r="L3" s="47" t="s">
        <v>124</v>
      </c>
      <c r="M3" s="47" t="s">
        <v>125</v>
      </c>
      <c r="N3" s="48" t="s">
        <v>126</v>
      </c>
      <c r="O3" s="48" t="s">
        <v>127</v>
      </c>
      <c r="Q3" s="46" t="s">
        <v>129</v>
      </c>
      <c r="R3" s="47" t="s">
        <v>122</v>
      </c>
      <c r="S3" s="47" t="s">
        <v>123</v>
      </c>
      <c r="T3" s="47" t="s">
        <v>124</v>
      </c>
      <c r="U3" s="47" t="s">
        <v>125</v>
      </c>
      <c r="V3" s="48" t="s">
        <v>126</v>
      </c>
      <c r="W3" s="48" t="s">
        <v>127</v>
      </c>
    </row>
    <row r="4" spans="1:24" ht="18.75" x14ac:dyDescent="0.25">
      <c r="A4" s="50" t="s">
        <v>130</v>
      </c>
      <c r="B4" s="64" t="s">
        <v>131</v>
      </c>
      <c r="C4" s="64"/>
      <c r="D4" s="50" t="s">
        <v>132</v>
      </c>
      <c r="E4" s="55">
        <v>846626</v>
      </c>
      <c r="F4" s="53" t="s">
        <v>104</v>
      </c>
      <c r="G4" s="40" t="s">
        <v>105</v>
      </c>
      <c r="I4" s="50" t="s">
        <v>130</v>
      </c>
      <c r="J4" s="64" t="s">
        <v>131</v>
      </c>
      <c r="K4" s="64"/>
      <c r="L4" s="50" t="s">
        <v>103</v>
      </c>
      <c r="M4" s="55">
        <v>846626</v>
      </c>
      <c r="N4" s="53" t="s">
        <v>104</v>
      </c>
      <c r="O4" s="40" t="s">
        <v>105</v>
      </c>
      <c r="Q4" s="50" t="s">
        <v>130</v>
      </c>
      <c r="R4" s="64" t="s">
        <v>131</v>
      </c>
      <c r="S4" s="64"/>
      <c r="T4" s="50" t="s">
        <v>103</v>
      </c>
      <c r="U4" s="55">
        <v>846626</v>
      </c>
      <c r="V4" s="53" t="s">
        <v>104</v>
      </c>
      <c r="W4" s="40" t="s">
        <v>105</v>
      </c>
      <c r="X4" s="51"/>
    </row>
    <row r="5" spans="1:24" ht="18.75" x14ac:dyDescent="0.25">
      <c r="A5" s="50" t="s">
        <v>130</v>
      </c>
      <c r="B5" s="64" t="s">
        <v>133</v>
      </c>
      <c r="C5" s="64"/>
      <c r="D5" s="50" t="s">
        <v>134</v>
      </c>
      <c r="E5" s="55">
        <v>124528</v>
      </c>
      <c r="F5" s="53" t="s">
        <v>107</v>
      </c>
      <c r="G5" s="40" t="s">
        <v>105</v>
      </c>
      <c r="I5" s="50" t="s">
        <v>130</v>
      </c>
      <c r="J5" s="64" t="s">
        <v>133</v>
      </c>
      <c r="K5" s="64"/>
      <c r="L5" s="50" t="s">
        <v>106</v>
      </c>
      <c r="M5" s="55">
        <v>124528</v>
      </c>
      <c r="N5" s="53" t="s">
        <v>107</v>
      </c>
      <c r="O5" s="40" t="s">
        <v>105</v>
      </c>
      <c r="Q5" s="50" t="s">
        <v>130</v>
      </c>
      <c r="R5" s="64" t="s">
        <v>133</v>
      </c>
      <c r="S5" s="64"/>
      <c r="T5" s="50" t="s">
        <v>134</v>
      </c>
      <c r="U5" s="55">
        <v>124528</v>
      </c>
      <c r="V5" s="53" t="s">
        <v>107</v>
      </c>
      <c r="W5" s="40" t="s">
        <v>105</v>
      </c>
      <c r="X5" s="51"/>
    </row>
    <row r="6" spans="1:24" ht="18.75" x14ac:dyDescent="0.25">
      <c r="A6" s="50"/>
      <c r="B6" s="64"/>
      <c r="C6" s="64"/>
      <c r="D6" s="50"/>
      <c r="E6" s="55"/>
      <c r="F6" s="53"/>
      <c r="G6" s="40"/>
      <c r="I6" s="50" t="s">
        <v>130</v>
      </c>
      <c r="J6" s="64" t="s">
        <v>135</v>
      </c>
      <c r="K6" s="64"/>
      <c r="L6" s="50" t="s">
        <v>108</v>
      </c>
      <c r="M6" s="52">
        <v>873891</v>
      </c>
      <c r="N6" s="53" t="s">
        <v>109</v>
      </c>
      <c r="O6" s="40" t="s">
        <v>105</v>
      </c>
      <c r="Q6" s="50" t="s">
        <v>130</v>
      </c>
      <c r="R6" s="64" t="s">
        <v>135</v>
      </c>
      <c r="S6" s="64"/>
      <c r="T6" s="50" t="s">
        <v>108</v>
      </c>
      <c r="U6" s="52">
        <v>873891</v>
      </c>
      <c r="V6" s="53" t="s">
        <v>109</v>
      </c>
      <c r="W6" s="40" t="s">
        <v>105</v>
      </c>
      <c r="X6" s="51"/>
    </row>
    <row r="7" spans="1:24" ht="18.75" x14ac:dyDescent="0.25">
      <c r="A7" s="50"/>
      <c r="B7" s="64"/>
      <c r="C7" s="64"/>
      <c r="D7" s="50"/>
      <c r="E7" s="55"/>
      <c r="F7" s="53"/>
      <c r="G7" s="40"/>
      <c r="I7" s="50"/>
      <c r="J7" s="64"/>
      <c r="K7" s="64"/>
      <c r="L7" s="40"/>
      <c r="M7" s="52"/>
      <c r="N7" s="53"/>
      <c r="O7" s="40"/>
      <c r="Q7" s="50"/>
      <c r="R7" s="64"/>
      <c r="S7" s="64"/>
      <c r="T7" s="40"/>
      <c r="U7" s="52"/>
      <c r="V7" s="40"/>
      <c r="W7" s="40"/>
      <c r="X7" s="51"/>
    </row>
    <row r="8" spans="1:24" ht="18.75" x14ac:dyDescent="0.25">
      <c r="A8" s="89" t="s">
        <v>136</v>
      </c>
      <c r="B8" s="90"/>
      <c r="C8" s="54"/>
      <c r="D8" s="50" t="s">
        <v>137</v>
      </c>
      <c r="E8" s="55">
        <v>443348</v>
      </c>
      <c r="F8" s="53" t="s">
        <v>53</v>
      </c>
      <c r="G8" s="40" t="s">
        <v>105</v>
      </c>
      <c r="I8" s="89" t="s">
        <v>136</v>
      </c>
      <c r="J8" s="90"/>
      <c r="K8" s="54"/>
      <c r="L8" s="50" t="s">
        <v>137</v>
      </c>
      <c r="M8" s="55">
        <v>443348</v>
      </c>
      <c r="N8" s="53" t="s">
        <v>53</v>
      </c>
      <c r="O8" s="40" t="s">
        <v>105</v>
      </c>
      <c r="Q8" s="89" t="s">
        <v>136</v>
      </c>
      <c r="R8" s="90"/>
      <c r="S8" s="54"/>
      <c r="T8" s="50" t="s">
        <v>137</v>
      </c>
      <c r="U8" s="55">
        <v>443348</v>
      </c>
      <c r="V8" s="40" t="s">
        <v>53</v>
      </c>
      <c r="W8" s="40" t="s">
        <v>105</v>
      </c>
      <c r="X8" s="51"/>
    </row>
    <row r="9" spans="1:24" ht="18.75" x14ac:dyDescent="0.25">
      <c r="A9" s="50" t="s">
        <v>138</v>
      </c>
      <c r="B9" s="64" t="s">
        <v>139</v>
      </c>
      <c r="C9" s="64"/>
      <c r="D9" s="50" t="s">
        <v>140</v>
      </c>
      <c r="E9" s="55">
        <v>855706</v>
      </c>
      <c r="F9" s="53" t="s">
        <v>49</v>
      </c>
      <c r="G9" s="40" t="s">
        <v>105</v>
      </c>
      <c r="I9" s="50" t="s">
        <v>138</v>
      </c>
      <c r="J9" s="64" t="s">
        <v>139</v>
      </c>
      <c r="K9" s="64"/>
      <c r="L9" s="50" t="s">
        <v>140</v>
      </c>
      <c r="M9" s="55">
        <v>855706</v>
      </c>
      <c r="N9" s="53" t="s">
        <v>49</v>
      </c>
      <c r="O9" s="40" t="s">
        <v>105</v>
      </c>
      <c r="Q9" s="50" t="s">
        <v>138</v>
      </c>
      <c r="R9" s="64" t="s">
        <v>139</v>
      </c>
      <c r="S9" s="64"/>
      <c r="T9" s="50" t="s">
        <v>50</v>
      </c>
      <c r="U9" s="55">
        <v>855706</v>
      </c>
      <c r="V9" s="40" t="s">
        <v>49</v>
      </c>
      <c r="W9" s="40" t="s">
        <v>105</v>
      </c>
      <c r="X9" s="51"/>
    </row>
    <row r="10" spans="1:24" ht="18.75" x14ac:dyDescent="0.25">
      <c r="A10" s="50" t="s">
        <v>138</v>
      </c>
      <c r="B10" s="64" t="s">
        <v>141</v>
      </c>
      <c r="C10" s="64"/>
      <c r="D10" s="50" t="s">
        <v>142</v>
      </c>
      <c r="E10" s="55">
        <v>331619</v>
      </c>
      <c r="F10" s="53" t="s">
        <v>51</v>
      </c>
      <c r="G10" s="40" t="s">
        <v>105</v>
      </c>
      <c r="I10" s="50" t="s">
        <v>138</v>
      </c>
      <c r="J10" s="64" t="s">
        <v>141</v>
      </c>
      <c r="K10" s="64"/>
      <c r="L10" s="50" t="s">
        <v>142</v>
      </c>
      <c r="M10" s="55">
        <v>331619</v>
      </c>
      <c r="N10" s="53" t="s">
        <v>51</v>
      </c>
      <c r="O10" s="40" t="s">
        <v>105</v>
      </c>
      <c r="Q10" s="50" t="s">
        <v>138</v>
      </c>
      <c r="R10" s="64" t="s">
        <v>141</v>
      </c>
      <c r="S10" s="64"/>
      <c r="T10" s="50" t="s">
        <v>52</v>
      </c>
      <c r="U10" s="55">
        <v>331619</v>
      </c>
      <c r="V10" s="40" t="s">
        <v>51</v>
      </c>
      <c r="W10" s="40" t="s">
        <v>105</v>
      </c>
      <c r="X10" s="51"/>
    </row>
    <row r="11" spans="1:24" ht="18.75" x14ac:dyDescent="0.25">
      <c r="A11" s="50" t="s">
        <v>143</v>
      </c>
      <c r="B11" s="64" t="s">
        <v>139</v>
      </c>
      <c r="C11" s="64"/>
      <c r="D11" s="50" t="s">
        <v>144</v>
      </c>
      <c r="E11" s="55">
        <v>452616</v>
      </c>
      <c r="F11" s="53" t="s">
        <v>54</v>
      </c>
      <c r="G11" s="40" t="s">
        <v>105</v>
      </c>
      <c r="I11" s="50" t="s">
        <v>143</v>
      </c>
      <c r="J11" s="64" t="s">
        <v>139</v>
      </c>
      <c r="K11" s="64"/>
      <c r="L11" s="50" t="s">
        <v>144</v>
      </c>
      <c r="M11" s="55">
        <v>452616</v>
      </c>
      <c r="N11" s="53" t="s">
        <v>54</v>
      </c>
      <c r="O11" s="40" t="s">
        <v>105</v>
      </c>
      <c r="Q11" s="50" t="s">
        <v>143</v>
      </c>
      <c r="R11" s="64" t="s">
        <v>139</v>
      </c>
      <c r="S11" s="64"/>
      <c r="T11" s="50" t="s">
        <v>144</v>
      </c>
      <c r="U11" s="55">
        <v>452616</v>
      </c>
      <c r="V11" s="40" t="s">
        <v>54</v>
      </c>
      <c r="W11" s="40" t="s">
        <v>105</v>
      </c>
      <c r="X11" s="51"/>
    </row>
    <row r="12" spans="1:24" ht="18.75" x14ac:dyDescent="0.25">
      <c r="A12" s="50" t="s">
        <v>143</v>
      </c>
      <c r="B12" s="64" t="s">
        <v>141</v>
      </c>
      <c r="C12" s="64"/>
      <c r="D12" s="50" t="s">
        <v>145</v>
      </c>
      <c r="E12" s="55">
        <v>837358</v>
      </c>
      <c r="F12" s="53" t="s">
        <v>55</v>
      </c>
      <c r="G12" s="40" t="s">
        <v>105</v>
      </c>
      <c r="I12" s="50" t="s">
        <v>143</v>
      </c>
      <c r="J12" s="64" t="s">
        <v>141</v>
      </c>
      <c r="K12" s="64"/>
      <c r="L12" s="50" t="s">
        <v>56</v>
      </c>
      <c r="M12" s="55">
        <v>837358</v>
      </c>
      <c r="N12" s="53" t="s">
        <v>55</v>
      </c>
      <c r="O12" s="40" t="s">
        <v>105</v>
      </c>
      <c r="Q12" s="50" t="s">
        <v>143</v>
      </c>
      <c r="R12" s="64" t="s">
        <v>141</v>
      </c>
      <c r="S12" s="64"/>
      <c r="T12" s="50" t="s">
        <v>56</v>
      </c>
      <c r="U12" s="55">
        <v>837358</v>
      </c>
      <c r="V12" s="40" t="s">
        <v>55</v>
      </c>
      <c r="W12" s="40" t="s">
        <v>105</v>
      </c>
      <c r="X12" s="51"/>
    </row>
    <row r="13" spans="1:24" ht="18.75" x14ac:dyDescent="0.25">
      <c r="A13" s="50" t="s">
        <v>146</v>
      </c>
      <c r="B13" s="64" t="s">
        <v>139</v>
      </c>
      <c r="C13" s="64"/>
      <c r="D13" s="50" t="s">
        <v>58</v>
      </c>
      <c r="E13" s="55">
        <v>587163</v>
      </c>
      <c r="F13" s="53" t="s">
        <v>57</v>
      </c>
      <c r="G13" s="40" t="s">
        <v>105</v>
      </c>
      <c r="I13" s="50" t="s">
        <v>146</v>
      </c>
      <c r="J13" s="64" t="s">
        <v>139</v>
      </c>
      <c r="K13" s="64"/>
      <c r="L13" s="50" t="s">
        <v>58</v>
      </c>
      <c r="M13" s="55">
        <v>587163</v>
      </c>
      <c r="N13" s="53" t="s">
        <v>57</v>
      </c>
      <c r="O13" s="40" t="s">
        <v>105</v>
      </c>
      <c r="Q13" s="50" t="s">
        <v>146</v>
      </c>
      <c r="R13" s="64" t="s">
        <v>139</v>
      </c>
      <c r="S13" s="64"/>
      <c r="T13" s="50" t="s">
        <v>58</v>
      </c>
      <c r="U13" s="55">
        <v>587163</v>
      </c>
      <c r="V13" s="40" t="s">
        <v>57</v>
      </c>
      <c r="W13" s="40" t="s">
        <v>105</v>
      </c>
      <c r="X13" s="51"/>
    </row>
    <row r="14" spans="1:24" ht="18.75" x14ac:dyDescent="0.25">
      <c r="A14" s="50" t="s">
        <v>146</v>
      </c>
      <c r="B14" s="64" t="s">
        <v>141</v>
      </c>
      <c r="C14" s="64"/>
      <c r="D14" s="50" t="s">
        <v>147</v>
      </c>
      <c r="E14" s="55">
        <v>683595</v>
      </c>
      <c r="F14" s="53" t="s">
        <v>110</v>
      </c>
      <c r="G14" s="40" t="s">
        <v>105</v>
      </c>
      <c r="I14" s="50" t="s">
        <v>146</v>
      </c>
      <c r="J14" s="64" t="s">
        <v>141</v>
      </c>
      <c r="K14" s="64"/>
      <c r="L14" s="50" t="s">
        <v>147</v>
      </c>
      <c r="M14" s="55">
        <v>683595</v>
      </c>
      <c r="N14" s="53" t="s">
        <v>110</v>
      </c>
      <c r="O14" s="40" t="s">
        <v>105</v>
      </c>
      <c r="Q14" s="50" t="s">
        <v>146</v>
      </c>
      <c r="R14" s="64" t="s">
        <v>141</v>
      </c>
      <c r="S14" s="64"/>
      <c r="T14" s="50" t="s">
        <v>147</v>
      </c>
      <c r="U14" s="55">
        <v>683595</v>
      </c>
      <c r="V14" s="40" t="s">
        <v>110</v>
      </c>
      <c r="W14" s="40" t="s">
        <v>105</v>
      </c>
      <c r="X14" s="51"/>
    </row>
    <row r="15" spans="1:24" ht="18.75" x14ac:dyDescent="0.25">
      <c r="A15" s="50" t="s">
        <v>148</v>
      </c>
      <c r="B15" s="64" t="s">
        <v>139</v>
      </c>
      <c r="C15" s="64"/>
      <c r="D15" s="50" t="s">
        <v>63</v>
      </c>
      <c r="E15" s="55">
        <v>706789</v>
      </c>
      <c r="F15" s="53" t="s">
        <v>62</v>
      </c>
      <c r="G15" s="40" t="s">
        <v>105</v>
      </c>
      <c r="I15" s="50" t="s">
        <v>148</v>
      </c>
      <c r="J15" s="64" t="s">
        <v>139</v>
      </c>
      <c r="K15" s="64"/>
      <c r="L15" s="50" t="s">
        <v>63</v>
      </c>
      <c r="M15" s="55">
        <v>706789</v>
      </c>
      <c r="N15" s="53" t="s">
        <v>62</v>
      </c>
      <c r="O15" s="40" t="s">
        <v>105</v>
      </c>
      <c r="Q15" s="50" t="s">
        <v>148</v>
      </c>
      <c r="R15" s="64" t="s">
        <v>139</v>
      </c>
      <c r="S15" s="64"/>
      <c r="T15" s="50" t="s">
        <v>63</v>
      </c>
      <c r="U15" s="55">
        <v>706789</v>
      </c>
      <c r="V15" s="40" t="s">
        <v>62</v>
      </c>
      <c r="W15" s="40" t="s">
        <v>105</v>
      </c>
      <c r="X15" s="51"/>
    </row>
    <row r="16" spans="1:24" ht="18.75" x14ac:dyDescent="0.25">
      <c r="A16" s="50" t="s">
        <v>148</v>
      </c>
      <c r="B16" s="64" t="s">
        <v>141</v>
      </c>
      <c r="C16" s="64"/>
      <c r="D16" s="50" t="s">
        <v>149</v>
      </c>
      <c r="E16" s="55">
        <v>176085</v>
      </c>
      <c r="F16" s="53" t="s">
        <v>64</v>
      </c>
      <c r="G16" s="40" t="s">
        <v>105</v>
      </c>
      <c r="I16" s="50" t="s">
        <v>148</v>
      </c>
      <c r="J16" s="64" t="s">
        <v>141</v>
      </c>
      <c r="K16" s="64"/>
      <c r="L16" s="50" t="s">
        <v>65</v>
      </c>
      <c r="M16" s="55">
        <v>176085</v>
      </c>
      <c r="N16" s="53" t="s">
        <v>64</v>
      </c>
      <c r="O16" s="40" t="s">
        <v>105</v>
      </c>
      <c r="Q16" s="50" t="s">
        <v>148</v>
      </c>
      <c r="R16" s="64" t="s">
        <v>141</v>
      </c>
      <c r="S16" s="64"/>
      <c r="T16" s="50" t="s">
        <v>65</v>
      </c>
      <c r="U16" s="55">
        <v>176085</v>
      </c>
      <c r="V16" s="40" t="s">
        <v>64</v>
      </c>
      <c r="W16" s="40" t="s">
        <v>105</v>
      </c>
      <c r="X16" s="51"/>
    </row>
    <row r="17" spans="1:24" ht="18.75" x14ac:dyDescent="0.25">
      <c r="A17" s="50" t="s">
        <v>150</v>
      </c>
      <c r="B17" s="64" t="s">
        <v>139</v>
      </c>
      <c r="C17" s="64"/>
      <c r="D17" s="50" t="s">
        <v>67</v>
      </c>
      <c r="E17" s="55" t="s">
        <v>151</v>
      </c>
      <c r="F17" s="53" t="s">
        <v>66</v>
      </c>
      <c r="G17" s="40" t="s">
        <v>105</v>
      </c>
      <c r="I17" s="50" t="s">
        <v>150</v>
      </c>
      <c r="J17" s="64" t="s">
        <v>139</v>
      </c>
      <c r="K17" s="64"/>
      <c r="L17" s="50" t="s">
        <v>67</v>
      </c>
      <c r="M17" s="55" t="s">
        <v>151</v>
      </c>
      <c r="N17" s="53" t="s">
        <v>66</v>
      </c>
      <c r="O17" s="40" t="s">
        <v>105</v>
      </c>
      <c r="Q17" s="50" t="s">
        <v>150</v>
      </c>
      <c r="R17" s="64" t="s">
        <v>139</v>
      </c>
      <c r="S17" s="64"/>
      <c r="T17" s="50" t="s">
        <v>67</v>
      </c>
      <c r="U17" s="55" t="s">
        <v>151</v>
      </c>
      <c r="V17" s="40" t="s">
        <v>66</v>
      </c>
      <c r="W17" s="40" t="s">
        <v>105</v>
      </c>
      <c r="X17" s="51"/>
    </row>
    <row r="18" spans="1:24" ht="18.75" x14ac:dyDescent="0.25">
      <c r="A18" s="50" t="s">
        <v>150</v>
      </c>
      <c r="B18" s="64" t="s">
        <v>141</v>
      </c>
      <c r="C18" s="64"/>
      <c r="D18" s="50" t="s">
        <v>69</v>
      </c>
      <c r="E18" s="55">
        <v>256205</v>
      </c>
      <c r="F18" s="53" t="s">
        <v>68</v>
      </c>
      <c r="G18" s="40" t="s">
        <v>105</v>
      </c>
      <c r="I18" s="50" t="s">
        <v>150</v>
      </c>
      <c r="J18" s="64" t="s">
        <v>141</v>
      </c>
      <c r="K18" s="64"/>
      <c r="L18" s="50" t="s">
        <v>69</v>
      </c>
      <c r="M18" s="55">
        <v>256205</v>
      </c>
      <c r="N18" s="53" t="s">
        <v>68</v>
      </c>
      <c r="O18" s="40" t="s">
        <v>105</v>
      </c>
      <c r="Q18" s="50" t="s">
        <v>150</v>
      </c>
      <c r="R18" s="64" t="s">
        <v>141</v>
      </c>
      <c r="S18" s="64"/>
      <c r="T18" s="50" t="s">
        <v>69</v>
      </c>
      <c r="U18" s="55">
        <v>256205</v>
      </c>
      <c r="V18" s="40" t="s">
        <v>68</v>
      </c>
      <c r="W18" s="40" t="s">
        <v>105</v>
      </c>
      <c r="X18" s="51"/>
    </row>
    <row r="19" spans="1:24" ht="18.75" x14ac:dyDescent="0.25">
      <c r="A19" s="50" t="s">
        <v>152</v>
      </c>
      <c r="B19" s="64" t="s">
        <v>139</v>
      </c>
      <c r="C19" s="64"/>
      <c r="D19" s="50" t="s">
        <v>153</v>
      </c>
      <c r="E19" s="55">
        <v>347013</v>
      </c>
      <c r="F19" s="53" t="s">
        <v>78</v>
      </c>
      <c r="G19" s="40" t="s">
        <v>105</v>
      </c>
      <c r="I19" s="50" t="s">
        <v>152</v>
      </c>
      <c r="J19" s="64" t="s">
        <v>139</v>
      </c>
      <c r="K19" s="64"/>
      <c r="L19" s="50" t="s">
        <v>153</v>
      </c>
      <c r="M19" s="55">
        <v>347013</v>
      </c>
      <c r="N19" s="53" t="s">
        <v>78</v>
      </c>
      <c r="O19" s="40" t="s">
        <v>105</v>
      </c>
      <c r="Q19" s="50" t="s">
        <v>152</v>
      </c>
      <c r="R19" s="64" t="s">
        <v>139</v>
      </c>
      <c r="S19" s="64"/>
      <c r="T19" s="50" t="s">
        <v>153</v>
      </c>
      <c r="U19" s="55">
        <v>347013</v>
      </c>
      <c r="V19" s="40" t="s">
        <v>78</v>
      </c>
      <c r="W19" s="40" t="s">
        <v>105</v>
      </c>
      <c r="X19" s="51"/>
    </row>
    <row r="20" spans="1:24" ht="18.75" x14ac:dyDescent="0.25">
      <c r="A20" s="50"/>
      <c r="B20" s="64"/>
      <c r="C20" s="64"/>
      <c r="D20" s="50"/>
      <c r="E20" s="55"/>
      <c r="F20" s="53"/>
      <c r="G20" s="40"/>
      <c r="I20" s="50" t="s">
        <v>152</v>
      </c>
      <c r="J20" s="64" t="s">
        <v>141</v>
      </c>
      <c r="K20" s="64"/>
      <c r="L20" s="50" t="s">
        <v>80</v>
      </c>
      <c r="M20" s="55">
        <v>854659</v>
      </c>
      <c r="N20" s="53" t="s">
        <v>79</v>
      </c>
      <c r="O20" s="40" t="s">
        <v>105</v>
      </c>
      <c r="Q20" s="50" t="s">
        <v>152</v>
      </c>
      <c r="R20" s="64" t="s">
        <v>141</v>
      </c>
      <c r="S20" s="64"/>
      <c r="T20" s="50" t="s">
        <v>154</v>
      </c>
      <c r="U20" s="55">
        <v>854659</v>
      </c>
      <c r="V20" s="40" t="s">
        <v>79</v>
      </c>
      <c r="W20" s="40" t="s">
        <v>105</v>
      </c>
      <c r="X20" s="51"/>
    </row>
    <row r="21" spans="1:24" ht="18.75" x14ac:dyDescent="0.25">
      <c r="A21" s="50" t="s">
        <v>155</v>
      </c>
      <c r="B21" s="64" t="s">
        <v>139</v>
      </c>
      <c r="C21" s="64"/>
      <c r="D21" s="50" t="s">
        <v>71</v>
      </c>
      <c r="E21" s="55" t="s">
        <v>156</v>
      </c>
      <c r="F21" s="53" t="s">
        <v>70</v>
      </c>
      <c r="G21" s="40" t="s">
        <v>105</v>
      </c>
      <c r="I21" s="50" t="s">
        <v>155</v>
      </c>
      <c r="J21" s="64" t="s">
        <v>139</v>
      </c>
      <c r="K21" s="64"/>
      <c r="L21" s="50" t="s">
        <v>71</v>
      </c>
      <c r="M21" s="55" t="s">
        <v>156</v>
      </c>
      <c r="N21" s="53" t="s">
        <v>70</v>
      </c>
      <c r="O21" s="40" t="s">
        <v>105</v>
      </c>
      <c r="Q21" s="50" t="s">
        <v>155</v>
      </c>
      <c r="R21" s="64" t="s">
        <v>139</v>
      </c>
      <c r="S21" s="64"/>
      <c r="T21" s="50" t="s">
        <v>71</v>
      </c>
      <c r="U21" s="55" t="s">
        <v>156</v>
      </c>
      <c r="V21" s="40" t="s">
        <v>70</v>
      </c>
      <c r="W21" s="40" t="s">
        <v>105</v>
      </c>
      <c r="X21" s="51"/>
    </row>
    <row r="22" spans="1:24" ht="18.75" x14ac:dyDescent="0.25">
      <c r="A22" s="50" t="s">
        <v>155</v>
      </c>
      <c r="B22" s="64" t="s">
        <v>141</v>
      </c>
      <c r="C22" s="64"/>
      <c r="D22" s="50" t="s">
        <v>73</v>
      </c>
      <c r="E22" s="55">
        <v>615333</v>
      </c>
      <c r="F22" s="53" t="s">
        <v>72</v>
      </c>
      <c r="G22" s="40" t="s">
        <v>105</v>
      </c>
      <c r="I22" s="50" t="s">
        <v>155</v>
      </c>
      <c r="J22" s="64" t="s">
        <v>141</v>
      </c>
      <c r="K22" s="64"/>
      <c r="L22" s="50" t="s">
        <v>73</v>
      </c>
      <c r="M22" s="55">
        <v>615333</v>
      </c>
      <c r="N22" s="53" t="s">
        <v>72</v>
      </c>
      <c r="O22" s="40" t="s">
        <v>105</v>
      </c>
      <c r="Q22" s="50" t="s">
        <v>155</v>
      </c>
      <c r="R22" s="64" t="s">
        <v>141</v>
      </c>
      <c r="S22" s="64"/>
      <c r="T22" s="50" t="s">
        <v>73</v>
      </c>
      <c r="U22" s="55">
        <v>615333</v>
      </c>
      <c r="V22" s="40" t="s">
        <v>72</v>
      </c>
      <c r="W22" s="40" t="s">
        <v>105</v>
      </c>
      <c r="X22" s="51"/>
    </row>
    <row r="23" spans="1:24" ht="18.75" x14ac:dyDescent="0.25">
      <c r="A23" s="89" t="s">
        <v>157</v>
      </c>
      <c r="B23" s="90" t="s">
        <v>139</v>
      </c>
      <c r="C23" s="54"/>
      <c r="D23" s="50" t="s">
        <v>77</v>
      </c>
      <c r="E23" s="55">
        <v>955319</v>
      </c>
      <c r="F23" s="53" t="s">
        <v>76</v>
      </c>
      <c r="G23" s="40" t="s">
        <v>105</v>
      </c>
      <c r="I23" s="89" t="s">
        <v>157</v>
      </c>
      <c r="J23" s="90" t="s">
        <v>139</v>
      </c>
      <c r="K23" s="54"/>
      <c r="L23" s="50" t="s">
        <v>75</v>
      </c>
      <c r="M23" s="55">
        <v>626407</v>
      </c>
      <c r="N23" s="53" t="s">
        <v>74</v>
      </c>
      <c r="O23" s="40" t="s">
        <v>105</v>
      </c>
      <c r="Q23" s="89" t="s">
        <v>157</v>
      </c>
      <c r="R23" s="90" t="s">
        <v>139</v>
      </c>
      <c r="S23" s="54"/>
      <c r="T23" s="50" t="s">
        <v>77</v>
      </c>
      <c r="U23" s="55">
        <v>955319</v>
      </c>
      <c r="V23" s="53" t="s">
        <v>76</v>
      </c>
      <c r="W23" s="40" t="s">
        <v>105</v>
      </c>
      <c r="X23" s="51"/>
    </row>
    <row r="24" spans="1:24" ht="18.75" x14ac:dyDescent="0.25">
      <c r="A24" s="89"/>
      <c r="B24" s="90"/>
      <c r="C24" s="54"/>
      <c r="D24" s="50"/>
      <c r="E24" s="55"/>
      <c r="F24" s="53"/>
      <c r="G24" s="40"/>
      <c r="I24" s="89"/>
      <c r="J24" s="90"/>
      <c r="K24" s="54"/>
      <c r="L24" s="50"/>
      <c r="M24" s="55"/>
      <c r="N24" s="53"/>
      <c r="O24" s="40"/>
      <c r="Q24" s="89"/>
      <c r="R24" s="90"/>
      <c r="S24" s="54"/>
      <c r="T24" s="50"/>
      <c r="U24" s="55"/>
      <c r="V24" s="40"/>
      <c r="W24" s="40"/>
      <c r="X24" s="51"/>
    </row>
    <row r="25" spans="1:24" ht="18.75" x14ac:dyDescent="0.25">
      <c r="A25" s="50" t="s">
        <v>158</v>
      </c>
      <c r="B25" s="64" t="s">
        <v>139</v>
      </c>
      <c r="C25" s="64"/>
      <c r="D25" s="50" t="s">
        <v>103</v>
      </c>
      <c r="E25" s="55">
        <v>846626</v>
      </c>
      <c r="F25" s="53" t="s">
        <v>104</v>
      </c>
      <c r="G25" s="40" t="s">
        <v>105</v>
      </c>
      <c r="I25" s="50" t="s">
        <v>158</v>
      </c>
      <c r="J25" s="64" t="s">
        <v>139</v>
      </c>
      <c r="K25" s="64"/>
      <c r="L25" s="40" t="s">
        <v>46</v>
      </c>
      <c r="M25" s="52">
        <v>920996</v>
      </c>
      <c r="N25" s="53" t="s">
        <v>111</v>
      </c>
      <c r="O25" s="40" t="s">
        <v>105</v>
      </c>
      <c r="Q25" s="50"/>
      <c r="R25" s="64"/>
      <c r="S25" s="64"/>
      <c r="T25" s="40"/>
      <c r="U25" s="52"/>
      <c r="V25" s="40"/>
      <c r="W25" s="40"/>
      <c r="X25" s="51"/>
    </row>
    <row r="26" spans="1:24" ht="18.75" x14ac:dyDescent="0.25">
      <c r="A26" s="50" t="s">
        <v>158</v>
      </c>
      <c r="B26" s="64" t="s">
        <v>141</v>
      </c>
      <c r="C26" s="64"/>
      <c r="D26" s="50" t="s">
        <v>106</v>
      </c>
      <c r="E26" s="55">
        <v>124528</v>
      </c>
      <c r="F26" s="53" t="s">
        <v>107</v>
      </c>
      <c r="G26" s="40" t="s">
        <v>105</v>
      </c>
      <c r="I26" s="50" t="s">
        <v>158</v>
      </c>
      <c r="J26" s="64" t="s">
        <v>141</v>
      </c>
      <c r="K26" s="64"/>
      <c r="L26" s="40" t="s">
        <v>48</v>
      </c>
      <c r="M26" s="52">
        <v>749769</v>
      </c>
      <c r="N26" s="53" t="s">
        <v>47</v>
      </c>
      <c r="O26" s="40" t="s">
        <v>105</v>
      </c>
      <c r="Q26" s="50"/>
      <c r="R26" s="64"/>
      <c r="S26" s="64"/>
      <c r="T26" s="40"/>
      <c r="U26" s="52"/>
      <c r="V26" s="40"/>
      <c r="W26" s="40"/>
      <c r="X26" s="51"/>
    </row>
    <row r="27" spans="1:24" ht="18.75" x14ac:dyDescent="0.25">
      <c r="A27" s="50" t="s">
        <v>159</v>
      </c>
      <c r="B27" s="64" t="s">
        <v>139</v>
      </c>
      <c r="C27" s="64"/>
      <c r="D27" s="50" t="s">
        <v>160</v>
      </c>
      <c r="E27" s="55">
        <v>261543</v>
      </c>
      <c r="F27" s="53" t="s">
        <v>59</v>
      </c>
      <c r="G27" s="40" t="s">
        <v>105</v>
      </c>
      <c r="I27" s="50" t="s">
        <v>159</v>
      </c>
      <c r="J27" s="64" t="s">
        <v>139</v>
      </c>
      <c r="K27" s="64"/>
      <c r="L27" s="65" t="s">
        <v>160</v>
      </c>
      <c r="M27" s="66">
        <v>261543</v>
      </c>
      <c r="N27" s="67" t="s">
        <v>59</v>
      </c>
      <c r="O27" s="65" t="s">
        <v>105</v>
      </c>
      <c r="Q27" s="50"/>
      <c r="R27" s="64"/>
      <c r="S27" s="64"/>
      <c r="T27" s="40"/>
      <c r="U27" s="52"/>
      <c r="V27" s="40"/>
      <c r="W27" s="40"/>
      <c r="X27" s="51"/>
    </row>
    <row r="28" spans="1:24" ht="18.75" x14ac:dyDescent="0.25">
      <c r="A28" s="50" t="s">
        <v>159</v>
      </c>
      <c r="B28" s="64" t="s">
        <v>141</v>
      </c>
      <c r="C28" s="64"/>
      <c r="D28" s="50" t="s">
        <v>61</v>
      </c>
      <c r="E28" s="55">
        <v>848016</v>
      </c>
      <c r="F28" s="53" t="s">
        <v>60</v>
      </c>
      <c r="G28" s="40" t="s">
        <v>105</v>
      </c>
      <c r="I28" s="50" t="s">
        <v>159</v>
      </c>
      <c r="J28" s="64" t="s">
        <v>141</v>
      </c>
      <c r="K28" s="64"/>
      <c r="L28" s="65" t="s">
        <v>61</v>
      </c>
      <c r="M28" s="66">
        <v>848016</v>
      </c>
      <c r="N28" s="67" t="s">
        <v>60</v>
      </c>
      <c r="O28" s="65" t="s">
        <v>105</v>
      </c>
      <c r="Q28" s="50"/>
      <c r="R28" s="64"/>
      <c r="S28" s="64"/>
      <c r="T28" s="40"/>
      <c r="U28" s="52"/>
      <c r="V28" s="40"/>
      <c r="W28" s="40"/>
      <c r="X28" s="51"/>
    </row>
    <row r="29" spans="1:24" ht="18.75" x14ac:dyDescent="0.25">
      <c r="A29" s="50" t="s">
        <v>161</v>
      </c>
      <c r="B29" s="64" t="s">
        <v>139</v>
      </c>
      <c r="C29" s="64"/>
      <c r="D29" s="50" t="s">
        <v>71</v>
      </c>
      <c r="E29" s="55" t="s">
        <v>156</v>
      </c>
      <c r="F29" s="53" t="s">
        <v>70</v>
      </c>
      <c r="G29" s="40" t="s">
        <v>105</v>
      </c>
      <c r="I29" s="50" t="s">
        <v>161</v>
      </c>
      <c r="J29" s="64" t="s">
        <v>139</v>
      </c>
      <c r="K29" s="64"/>
      <c r="L29" s="50" t="s">
        <v>82</v>
      </c>
      <c r="M29" s="55">
        <v>801520</v>
      </c>
      <c r="N29" s="53" t="s">
        <v>81</v>
      </c>
      <c r="O29" s="40" t="s">
        <v>105</v>
      </c>
      <c r="Q29" s="50"/>
      <c r="R29" s="64"/>
      <c r="S29" s="64"/>
      <c r="T29" s="50"/>
      <c r="U29" s="55"/>
      <c r="V29" s="40"/>
      <c r="W29" s="40"/>
      <c r="X29" s="51"/>
    </row>
    <row r="30" spans="1:24" ht="18.75" x14ac:dyDescent="0.25">
      <c r="A30" s="50" t="s">
        <v>161</v>
      </c>
      <c r="B30" s="64" t="s">
        <v>141</v>
      </c>
      <c r="C30" s="64"/>
      <c r="D30" s="50" t="s">
        <v>73</v>
      </c>
      <c r="E30" s="55">
        <v>615333</v>
      </c>
      <c r="F30" s="53" t="s">
        <v>72</v>
      </c>
      <c r="G30" s="40" t="s">
        <v>105</v>
      </c>
      <c r="I30" s="50" t="s">
        <v>161</v>
      </c>
      <c r="J30" s="64" t="s">
        <v>141</v>
      </c>
      <c r="K30" s="64"/>
      <c r="L30" s="50" t="s">
        <v>162</v>
      </c>
      <c r="M30" s="55">
        <v>682124</v>
      </c>
      <c r="N30" s="68" t="s">
        <v>163</v>
      </c>
      <c r="O30" s="40" t="s">
        <v>105</v>
      </c>
      <c r="Q30" s="50"/>
      <c r="R30" s="64"/>
      <c r="S30" s="64"/>
      <c r="T30" s="50"/>
      <c r="U30" s="55"/>
      <c r="V30" s="40"/>
      <c r="W30" s="40"/>
      <c r="X30" s="51"/>
    </row>
    <row r="31" spans="1:24" ht="18.75" x14ac:dyDescent="0.25">
      <c r="A31" s="50"/>
      <c r="B31" s="64"/>
      <c r="C31" s="64"/>
      <c r="D31" s="50"/>
      <c r="E31" s="50"/>
      <c r="F31" s="58"/>
      <c r="G31" s="50"/>
      <c r="I31" s="50"/>
      <c r="J31" s="64"/>
      <c r="K31" s="64"/>
      <c r="L31" s="50"/>
      <c r="M31" s="50"/>
      <c r="N31" s="50"/>
      <c r="O31" s="50"/>
      <c r="Q31" s="50"/>
      <c r="R31" s="64"/>
      <c r="S31" s="64"/>
      <c r="T31" s="50"/>
      <c r="U31" s="50"/>
      <c r="V31" s="50"/>
      <c r="W31" s="50"/>
      <c r="X31" s="51"/>
    </row>
    <row r="32" spans="1:24" ht="18.75" x14ac:dyDescent="0.25">
      <c r="A32" s="50"/>
      <c r="B32" s="64"/>
      <c r="C32" s="64"/>
      <c r="D32" s="50"/>
      <c r="E32" s="50"/>
      <c r="F32" s="58"/>
      <c r="G32" s="50"/>
      <c r="I32" s="50"/>
      <c r="J32" s="64"/>
      <c r="K32" s="64"/>
      <c r="L32" s="50"/>
      <c r="M32" s="50"/>
      <c r="N32" s="50"/>
      <c r="O32" s="50"/>
      <c r="Q32" s="50"/>
      <c r="R32" s="64"/>
      <c r="S32" s="64"/>
      <c r="T32" s="50"/>
      <c r="U32" s="50"/>
      <c r="V32" s="50"/>
      <c r="W32" s="50"/>
      <c r="X32" s="51"/>
    </row>
    <row r="34" spans="1:8" x14ac:dyDescent="0.25">
      <c r="A34" t="s">
        <v>164</v>
      </c>
      <c r="B34" s="84" t="s">
        <v>165</v>
      </c>
      <c r="C34" s="84"/>
      <c r="D34" s="84"/>
      <c r="E34" s="84"/>
      <c r="F34" s="84"/>
      <c r="G34" s="84"/>
    </row>
    <row r="35" spans="1:8" x14ac:dyDescent="0.25">
      <c r="A35" t="s">
        <v>166</v>
      </c>
      <c r="B35" s="84" t="s">
        <v>167</v>
      </c>
      <c r="C35" s="84"/>
      <c r="D35" s="84"/>
      <c r="E35" s="84"/>
      <c r="F35" s="84"/>
      <c r="G35" s="84"/>
    </row>
    <row r="36" spans="1:8" x14ac:dyDescent="0.25">
      <c r="B36" s="84" t="s">
        <v>168</v>
      </c>
      <c r="C36" s="84"/>
      <c r="D36" s="84"/>
      <c r="E36" s="84"/>
      <c r="F36" s="84"/>
      <c r="G36" s="84"/>
    </row>
    <row r="37" spans="1:8" x14ac:dyDescent="0.25">
      <c r="B37" s="84" t="s">
        <v>169</v>
      </c>
      <c r="C37" s="84"/>
      <c r="D37" s="84"/>
      <c r="E37" s="84"/>
      <c r="F37" s="84"/>
      <c r="G37" s="84"/>
    </row>
    <row r="38" spans="1:8" x14ac:dyDescent="0.25">
      <c r="A38" t="s">
        <v>170</v>
      </c>
      <c r="B38" s="84" t="s">
        <v>171</v>
      </c>
      <c r="C38" s="84"/>
      <c r="D38" s="84"/>
      <c r="E38" s="84"/>
      <c r="F38" s="84"/>
      <c r="G38" s="84"/>
    </row>
    <row r="39" spans="1:8" x14ac:dyDescent="0.25">
      <c r="B39" s="45" t="s">
        <v>172</v>
      </c>
      <c r="D39" s="45"/>
      <c r="E39" s="45"/>
      <c r="F39" s="45"/>
      <c r="G39" s="45"/>
    </row>
    <row r="40" spans="1:8" x14ac:dyDescent="0.25">
      <c r="B40" s="84" t="s">
        <v>173</v>
      </c>
      <c r="C40" s="84"/>
      <c r="D40" s="84"/>
      <c r="E40" s="84"/>
      <c r="F40" s="84"/>
      <c r="G40" s="84"/>
      <c r="H40" s="84"/>
    </row>
    <row r="41" spans="1:8" x14ac:dyDescent="0.25">
      <c r="B41" s="84" t="s">
        <v>174</v>
      </c>
      <c r="C41" s="84"/>
      <c r="D41" s="84"/>
      <c r="E41" s="84"/>
      <c r="F41" s="84"/>
      <c r="G41" s="84"/>
      <c r="H41" s="84"/>
    </row>
    <row r="43" spans="1:8" x14ac:dyDescent="0.25">
      <c r="A43" t="s">
        <v>175</v>
      </c>
      <c r="B43" s="84" t="s">
        <v>176</v>
      </c>
      <c r="C43" s="84"/>
      <c r="D43" s="84"/>
      <c r="E43" s="84"/>
      <c r="F43" s="84"/>
      <c r="G43" s="84"/>
    </row>
  </sheetData>
  <mergeCells count="23">
    <mergeCell ref="A23:B23"/>
    <mergeCell ref="I23:J23"/>
    <mergeCell ref="Q23:R23"/>
    <mergeCell ref="A24:B24"/>
    <mergeCell ref="I24:J24"/>
    <mergeCell ref="Q24:R24"/>
    <mergeCell ref="N2:O2"/>
    <mergeCell ref="T2:U2"/>
    <mergeCell ref="V2:W2"/>
    <mergeCell ref="A8:B8"/>
    <mergeCell ref="I8:J8"/>
    <mergeCell ref="Q8:R8"/>
    <mergeCell ref="D2:E2"/>
    <mergeCell ref="F2:G2"/>
    <mergeCell ref="L2:M2"/>
    <mergeCell ref="B40:H40"/>
    <mergeCell ref="B41:H41"/>
    <mergeCell ref="B43:G43"/>
    <mergeCell ref="B34:G34"/>
    <mergeCell ref="B35:G35"/>
    <mergeCell ref="B36:G36"/>
    <mergeCell ref="B37:G37"/>
    <mergeCell ref="B38:G38"/>
  </mergeCells>
  <phoneticPr fontId="2"/>
  <hyperlinks>
    <hyperlink ref="N30" r:id="rId1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授業日</vt:lpstr>
      <vt:lpstr>カレンダー</vt:lpstr>
      <vt:lpstr>入試必勝F 4月</vt:lpstr>
      <vt:lpstr>入試必勝F 3月</vt:lpstr>
      <vt:lpstr>Zoom</vt:lpstr>
      <vt:lpstr>'入試必勝F 3月'!Print_Area</vt:lpstr>
      <vt:lpstr>'入試必勝F 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紗友莉 SK.</dc:creator>
  <cp:lastModifiedBy>usui 44</cp:lastModifiedBy>
  <cp:lastPrinted>2023-11-24T09:29:15Z</cp:lastPrinted>
  <dcterms:created xsi:type="dcterms:W3CDTF">2021-01-29T01:21:11Z</dcterms:created>
  <dcterms:modified xsi:type="dcterms:W3CDTF">2024-06-26T06:14:51Z</dcterms:modified>
</cp:coreProperties>
</file>